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codeName="ThisWorkbook" autoCompressPictures="0"/>
  <mc:AlternateContent xmlns:mc="http://schemas.openxmlformats.org/markup-compatibility/2006">
    <mc:Choice Requires="x15">
      <x15ac:absPath xmlns:x15ac="http://schemas.microsoft.com/office/spreadsheetml/2010/11/ac" url="R:\Material Specifications\Cobalt Reporting\"/>
    </mc:Choice>
  </mc:AlternateContent>
  <xr:revisionPtr revIDLastSave="0" documentId="8_{7C445AE5-FB95-4B5E-B17F-31449A89EB77}" xr6:coauthVersionLast="36" xr6:coauthVersionMax="36"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0" yWindow="0" windowWidth="38400" windowHeight="15525"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L!$D$1:$G$1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 name="_xlnm.Print_Area" localSheetId="3">Declaration!$A$1:$L$82</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B5" i="5" l="1"/>
  <c r="C5" i="5"/>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G56" i="6" l="1"/>
  <c r="B56" i="6" s="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G53" i="6" s="1"/>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V405" i="5"/>
  <c r="G405" i="5" s="1"/>
  <c r="V406" i="5"/>
  <c r="J406" i="5" s="1"/>
  <c r="V410" i="5"/>
  <c r="I410" i="5" s="1"/>
  <c r="V413" i="5"/>
  <c r="V414" i="5"/>
  <c r="R414" i="5" s="1"/>
  <c r="V421" i="5"/>
  <c r="V429" i="5"/>
  <c r="I429" i="5" s="1"/>
  <c r="V437" i="5"/>
  <c r="R437" i="5" s="1"/>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V541" i="5"/>
  <c r="G541" i="5" s="1"/>
  <c r="V542" i="5"/>
  <c r="I542" i="5" s="1"/>
  <c r="V549" i="5"/>
  <c r="F549" i="5" s="1"/>
  <c r="V565" i="5"/>
  <c r="V574" i="5"/>
  <c r="E574" i="5" s="1"/>
  <c r="X574" i="5" s="1"/>
  <c r="V578" i="5"/>
  <c r="F578" i="5" s="1"/>
  <c r="V589" i="5"/>
  <c r="G589" i="5" s="1"/>
  <c r="V590" i="5"/>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V1478" i="5"/>
  <c r="E1478" i="5" s="1"/>
  <c r="X1478" i="5" s="1"/>
  <c r="V1485" i="5"/>
  <c r="V1486" i="5"/>
  <c r="V1493" i="5"/>
  <c r="V1494" i="5"/>
  <c r="V1501" i="5"/>
  <c r="R1501" i="5" s="1"/>
  <c r="V1517" i="5"/>
  <c r="I1517" i="5" s="1"/>
  <c r="V1518" i="5"/>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V1621" i="5"/>
  <c r="V1622" i="5"/>
  <c r="V1629" i="5"/>
  <c r="J1629" i="5" s="1"/>
  <c r="V1630" i="5"/>
  <c r="H1630" i="5" s="1"/>
  <c r="V1645" i="5"/>
  <c r="J1645" i="5" s="1"/>
  <c r="V1646" i="5"/>
  <c r="V1670" i="5"/>
  <c r="F1670" i="5" s="1"/>
  <c r="V1686" i="5"/>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H1902" i="5" s="1"/>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V2110" i="5"/>
  <c r="H2110" i="5" s="1"/>
  <c r="V2111" i="5"/>
  <c r="V2118" i="5"/>
  <c r="H2118" i="5" s="1"/>
  <c r="V2121" i="5"/>
  <c r="V2126" i="5"/>
  <c r="V2129" i="5"/>
  <c r="V2130" i="5"/>
  <c r="V2134" i="5"/>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V2209" i="5"/>
  <c r="V2211" i="5"/>
  <c r="V2213" i="5"/>
  <c r="V2214" i="5"/>
  <c r="I2214" i="5" s="1"/>
  <c r="V2215" i="5"/>
  <c r="F2215" i="5" s="1"/>
  <c r="V2217" i="5"/>
  <c r="V2219" i="5"/>
  <c r="E2219" i="5" s="1"/>
  <c r="X2219" i="5" s="1"/>
  <c r="V2227" i="5"/>
  <c r="V2230" i="5"/>
  <c r="V2233" i="5"/>
  <c r="R2233" i="5" s="1"/>
  <c r="V2234" i="5"/>
  <c r="V2235" i="5"/>
  <c r="E2235" i="5" s="1"/>
  <c r="X2235" i="5" s="1"/>
  <c r="V2238" i="5"/>
  <c r="G2238" i="5" s="1"/>
  <c r="V2241" i="5"/>
  <c r="V2243" i="5"/>
  <c r="E2243" i="5" s="1"/>
  <c r="X2243" i="5" s="1"/>
  <c r="V2251" i="5"/>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V2282" i="5"/>
  <c r="F2282" i="5" s="1"/>
  <c r="V2285" i="5"/>
  <c r="V2286" i="5"/>
  <c r="R2286" i="5" s="1"/>
  <c r="V2287" i="5"/>
  <c r="V2289" i="5"/>
  <c r="V2290" i="5"/>
  <c r="V2291" i="5"/>
  <c r="V2293" i="5"/>
  <c r="V2297" i="5"/>
  <c r="V2301" i="5"/>
  <c r="V2302" i="5"/>
  <c r="J2302" i="5" s="1"/>
  <c r="V2303" i="5"/>
  <c r="V2309" i="5"/>
  <c r="I2309" i="5" s="1"/>
  <c r="V2310" i="5"/>
  <c r="V2314" i="5"/>
  <c r="V2315" i="5"/>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V2367" i="5"/>
  <c r="R2367" i="5" s="1"/>
  <c r="V2371" i="5"/>
  <c r="V2374" i="5"/>
  <c r="R2374" i="5" s="1"/>
  <c r="V2379" i="5"/>
  <c r="V2383" i="5"/>
  <c r="V2387" i="5"/>
  <c r="V2390" i="5"/>
  <c r="V2391" i="5"/>
  <c r="V2393" i="5"/>
  <c r="R2393" i="5" s="1"/>
  <c r="V2395" i="5"/>
  <c r="V2397" i="5"/>
  <c r="V2398" i="5"/>
  <c r="V2399" i="5"/>
  <c r="V2401" i="5"/>
  <c r="G2401" i="5" s="1"/>
  <c r="V2403" i="5"/>
  <c r="V2406" i="5"/>
  <c r="H2406" i="5" s="1"/>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V2455" i="5"/>
  <c r="V2459" i="5"/>
  <c r="J2459" i="5" s="1"/>
  <c r="V2462" i="5"/>
  <c r="I2462" i="5" s="1"/>
  <c r="V2463" i="5"/>
  <c r="V2467" i="5"/>
  <c r="V2470" i="5"/>
  <c r="V2471" i="5"/>
  <c r="V2473" i="5"/>
  <c r="V2474" i="5"/>
  <c r="V2475" i="5"/>
  <c r="V2478" i="5"/>
  <c r="V2479" i="5"/>
  <c r="V2481" i="5"/>
  <c r="J2481" i="5" s="1"/>
  <c r="V2483" i="5"/>
  <c r="V2485" i="5"/>
  <c r="H2485" i="5" s="1"/>
  <c r="V2486" i="5"/>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R2336" i="5" s="1"/>
  <c r="V2339" i="5"/>
  <c r="G2339" i="5" s="1"/>
  <c r="V2340" i="5"/>
  <c r="F2340" i="5" s="1"/>
  <c r="V2344" i="5"/>
  <c r="V2348" i="5"/>
  <c r="F2348" i="5" s="1"/>
  <c r="V2356" i="5"/>
  <c r="V2360" i="5"/>
  <c r="V2364" i="5"/>
  <c r="V2368" i="5"/>
  <c r="V2380" i="5"/>
  <c r="F2380" i="5" s="1"/>
  <c r="V2388" i="5"/>
  <c r="V2392" i="5"/>
  <c r="V2396" i="5"/>
  <c r="V2400" i="5"/>
  <c r="F2400" i="5" s="1"/>
  <c r="V2404" i="5"/>
  <c r="V2408" i="5"/>
  <c r="V2425" i="5"/>
  <c r="V2433" i="5"/>
  <c r="V2448" i="5"/>
  <c r="E2448" i="5" s="1"/>
  <c r="X2448" i="5" s="1"/>
  <c r="V2452" i="5"/>
  <c r="V2456" i="5"/>
  <c r="H2456" i="5" s="1"/>
  <c r="V2457" i="5"/>
  <c r="V2465" i="5"/>
  <c r="V2468" i="5"/>
  <c r="V2476" i="5"/>
  <c r="I2476" i="5" s="1"/>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B51" i="6"/>
  <c r="G51" i="6" s="1"/>
  <c r="B50" i="6"/>
  <c r="G50" i="6" s="1"/>
  <c r="B49" i="6"/>
  <c r="G49" i="6" s="1"/>
  <c r="B48" i="6"/>
  <c r="G48" i="6" s="1"/>
  <c r="B47" i="6"/>
  <c r="G47" i="6" s="1"/>
  <c r="B46" i="6"/>
  <c r="G46" i="6"/>
  <c r="B45" i="6"/>
  <c r="G45" i="6" s="1"/>
  <c r="B43" i="6"/>
  <c r="G43" i="6"/>
  <c r="H43" i="6" s="1"/>
  <c r="B42" i="6"/>
  <c r="G42" i="6" s="1"/>
  <c r="B41" i="6"/>
  <c r="G41" i="6"/>
  <c r="B40" i="6"/>
  <c r="G40" i="6" s="1"/>
  <c r="B38" i="6"/>
  <c r="G38" i="6" s="1"/>
  <c r="B37" i="6"/>
  <c r="G37" i="6" s="1"/>
  <c r="B36" i="6"/>
  <c r="G36" i="6" s="1"/>
  <c r="H36" i="6" s="1"/>
  <c r="D36" i="6" s="1"/>
  <c r="B35" i="6"/>
  <c r="G35" i="6" s="1"/>
  <c r="B33" i="6"/>
  <c r="G33" i="6" s="1"/>
  <c r="H33" i="6" s="1"/>
  <c r="D33" i="6" s="1"/>
  <c r="B32" i="6"/>
  <c r="G32" i="6"/>
  <c r="B31" i="6"/>
  <c r="G31" i="6" s="1"/>
  <c r="B30" i="6"/>
  <c r="G30" i="6" s="1"/>
  <c r="B28" i="6"/>
  <c r="G28" i="6"/>
  <c r="B27" i="6"/>
  <c r="G27" i="6" s="1"/>
  <c r="B26" i="6"/>
  <c r="G26" i="6" s="1"/>
  <c r="H26" i="6" s="1"/>
  <c r="D26" i="6" s="1"/>
  <c r="B25" i="6"/>
  <c r="G25" i="6" s="1"/>
  <c r="B23" i="6"/>
  <c r="G23" i="6"/>
  <c r="B18" i="6"/>
  <c r="F23" i="6" s="1"/>
  <c r="H23" i="6" s="1"/>
  <c r="B22" i="6"/>
  <c r="G22" i="6" s="1"/>
  <c r="B21" i="6"/>
  <c r="G21" i="6" s="1"/>
  <c r="H21" i="6" s="1"/>
  <c r="D21" i="6" s="1"/>
  <c r="B20" i="6"/>
  <c r="G20" i="6" s="1"/>
  <c r="B17" i="6"/>
  <c r="B16" i="6"/>
  <c r="G16" i="6" s="1"/>
  <c r="H16" i="6" s="1"/>
  <c r="D16" i="6" s="1"/>
  <c r="B15" i="6"/>
  <c r="F20" i="6" s="1"/>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c r="H7" i="6" s="1"/>
  <c r="D7" i="6" s="1"/>
  <c r="B4" i="6"/>
  <c r="G4" i="6" s="1"/>
  <c r="H4" i="6" s="1"/>
  <c r="D4" i="6" s="1"/>
  <c r="B2498" i="5"/>
  <c r="B2497" i="5"/>
  <c r="T2497" i="5" s="1"/>
  <c r="B2496" i="5"/>
  <c r="B2495" i="5"/>
  <c r="B2494" i="5"/>
  <c r="B2493" i="5"/>
  <c r="S2493" i="5" s="1"/>
  <c r="B2492" i="5"/>
  <c r="B2491" i="5"/>
  <c r="B2490" i="5"/>
  <c r="B2489" i="5"/>
  <c r="B2488" i="5"/>
  <c r="B2487" i="5"/>
  <c r="B2486" i="5"/>
  <c r="B2485" i="5"/>
  <c r="AB2485" i="5" s="1"/>
  <c r="B2484" i="5"/>
  <c r="S2484" i="5" s="1"/>
  <c r="B2483" i="5"/>
  <c r="B2482" i="5"/>
  <c r="B2481" i="5"/>
  <c r="B2480" i="5"/>
  <c r="B2479" i="5"/>
  <c r="AB2479" i="5" s="1"/>
  <c r="B2478" i="5"/>
  <c r="AB2478" i="5" s="1"/>
  <c r="B2477" i="5"/>
  <c r="S2477" i="5" s="1"/>
  <c r="B2476" i="5"/>
  <c r="AB2476" i="5" s="1"/>
  <c r="B2475" i="5"/>
  <c r="B2474" i="5"/>
  <c r="B2473" i="5"/>
  <c r="B2472" i="5"/>
  <c r="B2471" i="5"/>
  <c r="AB2471" i="5" s="1"/>
  <c r="B2470" i="5"/>
  <c r="B2469" i="5"/>
  <c r="T2469" i="5" s="1"/>
  <c r="B2468" i="5"/>
  <c r="B2467" i="5"/>
  <c r="B2466" i="5"/>
  <c r="B2465" i="5"/>
  <c r="B2464" i="5"/>
  <c r="B2463" i="5"/>
  <c r="AB2463" i="5" s="1"/>
  <c r="B2462" i="5"/>
  <c r="B2461" i="5"/>
  <c r="B2460" i="5"/>
  <c r="AB2460" i="5" s="1"/>
  <c r="B2459" i="5"/>
  <c r="B2458" i="5"/>
  <c r="B2457" i="5"/>
  <c r="B2456" i="5"/>
  <c r="AB2456" i="5" s="1"/>
  <c r="B2455" i="5"/>
  <c r="AB2455" i="5" s="1"/>
  <c r="B2454" i="5"/>
  <c r="B2453" i="5"/>
  <c r="B2452" i="5"/>
  <c r="B2451" i="5"/>
  <c r="B2450" i="5"/>
  <c r="B2449" i="5"/>
  <c r="AB2449" i="5" s="1"/>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T2409" i="5" s="1"/>
  <c r="B2408" i="5"/>
  <c r="B2407" i="5"/>
  <c r="T2407" i="5" s="1"/>
  <c r="B2406" i="5"/>
  <c r="B2405" i="5"/>
  <c r="B2404" i="5"/>
  <c r="B2403" i="5"/>
  <c r="B2402" i="5"/>
  <c r="B2401" i="5"/>
  <c r="T2401" i="5" s="1"/>
  <c r="B2400" i="5"/>
  <c r="B2399" i="5"/>
  <c r="T2399" i="5" s="1"/>
  <c r="B2398" i="5"/>
  <c r="B2397" i="5"/>
  <c r="B2396" i="5"/>
  <c r="B2395" i="5"/>
  <c r="T2395" i="5" s="1"/>
  <c r="B2394" i="5"/>
  <c r="B2393" i="5"/>
  <c r="T2393" i="5" s="1"/>
  <c r="B2392" i="5"/>
  <c r="B2391" i="5"/>
  <c r="B2390" i="5"/>
  <c r="B2389" i="5"/>
  <c r="B2388" i="5"/>
  <c r="B2387" i="5"/>
  <c r="T2387" i="5" s="1"/>
  <c r="B2386" i="5"/>
  <c r="B2385" i="5"/>
  <c r="AB2385" i="5" s="1"/>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AB2361" i="5" s="1"/>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T2322" i="5" s="1"/>
  <c r="B2321" i="5"/>
  <c r="T2321" i="5" s="1"/>
  <c r="B2320" i="5"/>
  <c r="T2320" i="5" s="1"/>
  <c r="B2319" i="5"/>
  <c r="B2318" i="5"/>
  <c r="B2317" i="5"/>
  <c r="AB2317" i="5" s="1"/>
  <c r="B2316" i="5"/>
  <c r="B2315" i="5"/>
  <c r="B2314" i="5"/>
  <c r="B2313" i="5"/>
  <c r="V2312" i="5"/>
  <c r="H2312" i="5" s="1"/>
  <c r="B2312" i="5"/>
  <c r="B2311" i="5"/>
  <c r="AB2311" i="5" s="1"/>
  <c r="B2310" i="5"/>
  <c r="B2309" i="5"/>
  <c r="B2308" i="5"/>
  <c r="B2307" i="5"/>
  <c r="AB2307" i="5" s="1"/>
  <c r="B2306" i="5"/>
  <c r="AB2306" i="5" s="1"/>
  <c r="B2305" i="5"/>
  <c r="S2305" i="5" s="1"/>
  <c r="B2304" i="5"/>
  <c r="B2303" i="5"/>
  <c r="AB2303" i="5" s="1"/>
  <c r="B2302" i="5"/>
  <c r="B2301" i="5"/>
  <c r="T2301" i="5" s="1"/>
  <c r="B2300" i="5"/>
  <c r="V2299" i="5"/>
  <c r="H2299" i="5" s="1"/>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S2277" i="5" s="1"/>
  <c r="B2276" i="5"/>
  <c r="V2275" i="5"/>
  <c r="G2275" i="5" s="1"/>
  <c r="B2275" i="5"/>
  <c r="B2274" i="5"/>
  <c r="B2273" i="5"/>
  <c r="V2272" i="5"/>
  <c r="E2272" i="5" s="1"/>
  <c r="X2272" i="5" s="1"/>
  <c r="B2272" i="5"/>
  <c r="B2271" i="5"/>
  <c r="T2271" i="5" s="1"/>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AB2240" i="5" s="1"/>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B2225" i="5"/>
  <c r="V2224" i="5"/>
  <c r="I2224" i="5" s="1"/>
  <c r="B2224" i="5"/>
  <c r="B2223" i="5"/>
  <c r="S2223" i="5" s="1"/>
  <c r="B2222" i="5"/>
  <c r="B2221" i="5"/>
  <c r="T2221" i="5" s="1"/>
  <c r="B2220" i="5"/>
  <c r="B2219" i="5"/>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AB2190" i="5" s="1"/>
  <c r="B2189" i="5"/>
  <c r="V2188" i="5"/>
  <c r="B2188" i="5"/>
  <c r="B2187" i="5"/>
  <c r="AB2187" i="5" s="1"/>
  <c r="B2186" i="5"/>
  <c r="V2185" i="5"/>
  <c r="B2185" i="5"/>
  <c r="B2184" i="5"/>
  <c r="V2183" i="5"/>
  <c r="E2183" i="5" s="1"/>
  <c r="X2183" i="5" s="1"/>
  <c r="B2183" i="5"/>
  <c r="B2182" i="5"/>
  <c r="B2181" i="5"/>
  <c r="B2180" i="5"/>
  <c r="V2179" i="5"/>
  <c r="B2179" i="5"/>
  <c r="B2178" i="5"/>
  <c r="T2178" i="5" s="1"/>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E2164" i="5" s="1"/>
  <c r="X2164" i="5" s="1"/>
  <c r="B2164" i="5"/>
  <c r="B2163" i="5"/>
  <c r="S2163" i="5" s="1"/>
  <c r="B2162" i="5"/>
  <c r="B2161" i="5"/>
  <c r="B2160" i="5"/>
  <c r="R2159" i="5"/>
  <c r="B2159" i="5"/>
  <c r="B2158" i="5"/>
  <c r="B2157" i="5"/>
  <c r="B2156" i="5"/>
  <c r="T2156" i="5" s="1"/>
  <c r="B2155" i="5"/>
  <c r="S2155" i="5" s="1"/>
  <c r="B2154" i="5"/>
  <c r="B2153" i="5"/>
  <c r="V2152" i="5"/>
  <c r="B2152" i="5"/>
  <c r="B2151" i="5"/>
  <c r="B2150" i="5"/>
  <c r="B2149" i="5"/>
  <c r="V2148" i="5"/>
  <c r="B2148" i="5"/>
  <c r="B2147" i="5"/>
  <c r="B2146" i="5"/>
  <c r="B2145" i="5"/>
  <c r="V2144" i="5"/>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T2094" i="5" s="1"/>
  <c r="B2093" i="5"/>
  <c r="T2093" i="5" s="1"/>
  <c r="B2092" i="5"/>
  <c r="B2091" i="5"/>
  <c r="S2091" i="5" s="1"/>
  <c r="B2090" i="5"/>
  <c r="B2089" i="5"/>
  <c r="V2088" i="5"/>
  <c r="B2088" i="5"/>
  <c r="S2088" i="5" s="1"/>
  <c r="B2087" i="5"/>
  <c r="B2086" i="5"/>
  <c r="B2085" i="5"/>
  <c r="V2084" i="5"/>
  <c r="B2084" i="5"/>
  <c r="V2083" i="5"/>
  <c r="B2083" i="5"/>
  <c r="B2082" i="5"/>
  <c r="V2081" i="5"/>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T2036" i="5" s="1"/>
  <c r="B2035" i="5"/>
  <c r="B2034" i="5"/>
  <c r="B2033" i="5"/>
  <c r="B2032" i="5"/>
  <c r="B2031" i="5"/>
  <c r="AB2031" i="5" s="1"/>
  <c r="B2030" i="5"/>
  <c r="B2029" i="5"/>
  <c r="B2028" i="5"/>
  <c r="V2027" i="5"/>
  <c r="I2027" i="5" s="1"/>
  <c r="B2027" i="5"/>
  <c r="T2027" i="5" s="1"/>
  <c r="B2026" i="5"/>
  <c r="V2025" i="5"/>
  <c r="B2025" i="5"/>
  <c r="B2024" i="5"/>
  <c r="T2024" i="5" s="1"/>
  <c r="V2023" i="5"/>
  <c r="I2023" i="5" s="1"/>
  <c r="B2023" i="5"/>
  <c r="AB2023" i="5" s="1"/>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B1965" i="5"/>
  <c r="V1964" i="5"/>
  <c r="B1964" i="5"/>
  <c r="T1964" i="5" s="1"/>
  <c r="B1963" i="5"/>
  <c r="B1962" i="5"/>
  <c r="B1961" i="5"/>
  <c r="B1960" i="5"/>
  <c r="T1960" i="5" s="1"/>
  <c r="V1959" i="5"/>
  <c r="B1959" i="5"/>
  <c r="B1958" i="5"/>
  <c r="B1957" i="5"/>
  <c r="V1956" i="5"/>
  <c r="B1956" i="5"/>
  <c r="V1955" i="5"/>
  <c r="B1955" i="5"/>
  <c r="T1955" i="5" s="1"/>
  <c r="B1954" i="5"/>
  <c r="B1953" i="5"/>
  <c r="V1952" i="5"/>
  <c r="B1952" i="5"/>
  <c r="T1952" i="5" s="1"/>
  <c r="B1951" i="5"/>
  <c r="B1950" i="5"/>
  <c r="B1949" i="5"/>
  <c r="V1948" i="5"/>
  <c r="B1948" i="5"/>
  <c r="B1947" i="5"/>
  <c r="B1946" i="5"/>
  <c r="S1946" i="5" s="1"/>
  <c r="V1945" i="5"/>
  <c r="B1945" i="5"/>
  <c r="V1944" i="5"/>
  <c r="B1944" i="5"/>
  <c r="T1944" i="5" s="1"/>
  <c r="B1943" i="5"/>
  <c r="B1942" i="5"/>
  <c r="B1941" i="5"/>
  <c r="V1940" i="5"/>
  <c r="B1940" i="5"/>
  <c r="T1940" i="5" s="1"/>
  <c r="B1939" i="5"/>
  <c r="B1938" i="5"/>
  <c r="V1937" i="5"/>
  <c r="B1937" i="5"/>
  <c r="B1936" i="5"/>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S1917" i="5" s="1"/>
  <c r="V1916" i="5"/>
  <c r="B1916" i="5"/>
  <c r="V1915" i="5"/>
  <c r="J1915" i="5" s="1"/>
  <c r="B1915" i="5"/>
  <c r="B1914" i="5"/>
  <c r="V1913" i="5"/>
  <c r="B1913" i="5"/>
  <c r="V1912" i="5"/>
  <c r="B1912" i="5"/>
  <c r="V1911" i="5"/>
  <c r="B1911" i="5"/>
  <c r="B1910" i="5"/>
  <c r="B1909" i="5"/>
  <c r="V1908" i="5"/>
  <c r="B1908" i="5"/>
  <c r="T1908" i="5" s="1"/>
  <c r="B1907" i="5"/>
  <c r="B1906" i="5"/>
  <c r="V1905" i="5"/>
  <c r="B1905" i="5"/>
  <c r="B1904" i="5"/>
  <c r="B1903" i="5"/>
  <c r="B1902" i="5"/>
  <c r="T1902" i="5" s="1"/>
  <c r="B1901" i="5"/>
  <c r="V1900" i="5"/>
  <c r="B1900" i="5"/>
  <c r="V1899" i="5"/>
  <c r="H1899" i="5" s="1"/>
  <c r="B1899" i="5"/>
  <c r="B1898" i="5"/>
  <c r="T1898" i="5" s="1"/>
  <c r="V1897" i="5"/>
  <c r="B1897" i="5"/>
  <c r="V1896" i="5"/>
  <c r="B1896" i="5"/>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AB1876" i="5" s="1"/>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T1853" i="5" s="1"/>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S1829" i="5" s="1"/>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T1813" i="5" s="1"/>
  <c r="V1812" i="5"/>
  <c r="B1812" i="5"/>
  <c r="B1811" i="5"/>
  <c r="B1810" i="5"/>
  <c r="B1809" i="5"/>
  <c r="V1808" i="5"/>
  <c r="B1808" i="5"/>
  <c r="B1807" i="5"/>
  <c r="AB1807" i="5" s="1"/>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AB1784" i="5" s="1"/>
  <c r="B1783" i="5"/>
  <c r="B1782" i="5"/>
  <c r="B1781" i="5"/>
  <c r="T1781" i="5" s="1"/>
  <c r="V1780" i="5"/>
  <c r="R1780" i="5" s="1"/>
  <c r="B1780" i="5"/>
  <c r="AB1780" i="5" s="1"/>
  <c r="V1779" i="5"/>
  <c r="B1779" i="5"/>
  <c r="B1778" i="5"/>
  <c r="B1777" i="5"/>
  <c r="V1776" i="5"/>
  <c r="R1776" i="5" s="1"/>
  <c r="B1776" i="5"/>
  <c r="B1775" i="5"/>
  <c r="B1774" i="5"/>
  <c r="B1773" i="5"/>
  <c r="V1772" i="5"/>
  <c r="R1772" i="5" s="1"/>
  <c r="B1772" i="5"/>
  <c r="AB1772" i="5" s="1"/>
  <c r="B1771" i="5"/>
  <c r="B1770" i="5"/>
  <c r="T1770" i="5" s="1"/>
  <c r="B1769" i="5"/>
  <c r="V1768" i="5"/>
  <c r="B1768" i="5"/>
  <c r="B1767" i="5"/>
  <c r="B1766" i="5"/>
  <c r="B1765" i="5"/>
  <c r="T1765" i="5" s="1"/>
  <c r="V1764" i="5"/>
  <c r="B1764" i="5"/>
  <c r="V1763" i="5"/>
  <c r="B1763" i="5"/>
  <c r="B1762" i="5"/>
  <c r="T1762" i="5" s="1"/>
  <c r="V1761" i="5"/>
  <c r="B1761" i="5"/>
  <c r="V1760" i="5"/>
  <c r="B1760" i="5"/>
  <c r="B1759" i="5"/>
  <c r="B1758" i="5"/>
  <c r="B1757" i="5"/>
  <c r="V1756" i="5"/>
  <c r="B1756" i="5"/>
  <c r="B1755" i="5"/>
  <c r="B1754" i="5"/>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AB1732" i="5" s="1"/>
  <c r="V1731" i="5"/>
  <c r="B1731" i="5"/>
  <c r="B1730" i="5"/>
  <c r="V1729" i="5"/>
  <c r="B1729" i="5"/>
  <c r="V1728" i="5"/>
  <c r="R1728" i="5" s="1"/>
  <c r="B1728" i="5"/>
  <c r="V1727" i="5"/>
  <c r="B1727" i="5"/>
  <c r="B1726" i="5"/>
  <c r="B1725" i="5"/>
  <c r="V1724" i="5"/>
  <c r="B1724" i="5"/>
  <c r="V1723" i="5"/>
  <c r="B1723" i="5"/>
  <c r="B1722" i="5"/>
  <c r="T1722" i="5" s="1"/>
  <c r="V1721" i="5"/>
  <c r="B1721" i="5"/>
  <c r="V1720" i="5"/>
  <c r="B1720" i="5"/>
  <c r="V1719" i="5"/>
  <c r="B1719" i="5"/>
  <c r="B1718" i="5"/>
  <c r="B1717" i="5"/>
  <c r="S1717" i="5" s="1"/>
  <c r="V1716" i="5"/>
  <c r="B1716" i="5"/>
  <c r="B1715" i="5"/>
  <c r="B1714" i="5"/>
  <c r="V1713" i="5"/>
  <c r="B1713" i="5"/>
  <c r="B1712" i="5"/>
  <c r="S1712" i="5" s="1"/>
  <c r="B1711" i="5"/>
  <c r="T1711" i="5" s="1"/>
  <c r="B1710" i="5"/>
  <c r="B1709" i="5"/>
  <c r="B1708" i="5"/>
  <c r="V1707" i="5"/>
  <c r="B1707" i="5"/>
  <c r="B1706" i="5"/>
  <c r="B1705" i="5"/>
  <c r="V1704" i="5"/>
  <c r="E1704" i="5" s="1"/>
  <c r="X1704" i="5" s="1"/>
  <c r="B1704" i="5"/>
  <c r="B1703" i="5"/>
  <c r="B1702" i="5"/>
  <c r="T1702" i="5" s="1"/>
  <c r="B1701" i="5"/>
  <c r="S1701" i="5" s="1"/>
  <c r="V1700" i="5"/>
  <c r="B1700" i="5"/>
  <c r="AB1700" i="5" s="1"/>
  <c r="B1699" i="5"/>
  <c r="B1698" i="5"/>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S1679" i="5" s="1"/>
  <c r="B1678" i="5"/>
  <c r="B1677" i="5"/>
  <c r="V1676" i="5"/>
  <c r="B1676" i="5"/>
  <c r="B1675" i="5"/>
  <c r="B1674" i="5"/>
  <c r="B1673" i="5"/>
  <c r="V1672" i="5"/>
  <c r="B1672" i="5"/>
  <c r="B1671" i="5"/>
  <c r="B1670" i="5"/>
  <c r="B1669" i="5"/>
  <c r="V1668" i="5"/>
  <c r="B1668" i="5"/>
  <c r="B1667" i="5"/>
  <c r="B1666" i="5"/>
  <c r="AB1666" i="5" s="1"/>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V1652" i="5"/>
  <c r="J1652" i="5" s="1"/>
  <c r="B1652" i="5"/>
  <c r="B1651" i="5"/>
  <c r="B1650" i="5"/>
  <c r="B1649" i="5"/>
  <c r="V1648" i="5"/>
  <c r="B1648" i="5"/>
  <c r="B1647" i="5"/>
  <c r="AB1647" i="5" s="1"/>
  <c r="B1646" i="5"/>
  <c r="B1645" i="5"/>
  <c r="V1644" i="5"/>
  <c r="B1644" i="5"/>
  <c r="B1643" i="5"/>
  <c r="B1642" i="5"/>
  <c r="B1641" i="5"/>
  <c r="S1641" i="5" s="1"/>
  <c r="V1640" i="5"/>
  <c r="B1640" i="5"/>
  <c r="B1639" i="5"/>
  <c r="B1638" i="5"/>
  <c r="B1637" i="5"/>
  <c r="S1637" i="5" s="1"/>
  <c r="V1636" i="5"/>
  <c r="B1636" i="5"/>
  <c r="B1635" i="5"/>
  <c r="AB1635" i="5" s="1"/>
  <c r="B1634" i="5"/>
  <c r="S1634" i="5" s="1"/>
  <c r="B1633" i="5"/>
  <c r="V1632" i="5"/>
  <c r="B1632" i="5"/>
  <c r="B1631" i="5"/>
  <c r="B1630" i="5"/>
  <c r="B1629" i="5"/>
  <c r="V1628" i="5"/>
  <c r="B1628" i="5"/>
  <c r="T1628" i="5" s="1"/>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B1569" i="5"/>
  <c r="V1568" i="5"/>
  <c r="G1568" i="5" s="1"/>
  <c r="B1568" i="5"/>
  <c r="B1567" i="5"/>
  <c r="B1566" i="5"/>
  <c r="T1566" i="5" s="1"/>
  <c r="B1565" i="5"/>
  <c r="V1564" i="5"/>
  <c r="B1564" i="5"/>
  <c r="B1563" i="5"/>
  <c r="B1562" i="5"/>
  <c r="B1561" i="5"/>
  <c r="V1560" i="5"/>
  <c r="B1560" i="5"/>
  <c r="B1559" i="5"/>
  <c r="T1559" i="5" s="1"/>
  <c r="B1558" i="5"/>
  <c r="B1557" i="5"/>
  <c r="T1557" i="5" s="1"/>
  <c r="V1556" i="5"/>
  <c r="J1556" i="5" s="1"/>
  <c r="B1556" i="5"/>
  <c r="S1556" i="5" s="1"/>
  <c r="B1555" i="5"/>
  <c r="B1554" i="5"/>
  <c r="B1553" i="5"/>
  <c r="V1552" i="5"/>
  <c r="B1552" i="5"/>
  <c r="B1551" i="5"/>
  <c r="T1551" i="5" s="1"/>
  <c r="B1550" i="5"/>
  <c r="B1549" i="5"/>
  <c r="V1548" i="5"/>
  <c r="B1548" i="5"/>
  <c r="B1547" i="5"/>
  <c r="B1546" i="5"/>
  <c r="B1545" i="5"/>
  <c r="S1545" i="5" s="1"/>
  <c r="V1544" i="5"/>
  <c r="B1544" i="5"/>
  <c r="B1543" i="5"/>
  <c r="B1542" i="5"/>
  <c r="B1541" i="5"/>
  <c r="V1540" i="5"/>
  <c r="B1540" i="5"/>
  <c r="B1539" i="5"/>
  <c r="S1539" i="5" s="1"/>
  <c r="B1538" i="5"/>
  <c r="B1537" i="5"/>
  <c r="V1536" i="5"/>
  <c r="B1536" i="5"/>
  <c r="B1535" i="5"/>
  <c r="B1534" i="5"/>
  <c r="B1533" i="5"/>
  <c r="V1532" i="5"/>
  <c r="G1532" i="5" s="1"/>
  <c r="B1532" i="5"/>
  <c r="B1531" i="5"/>
  <c r="S1531" i="5" s="1"/>
  <c r="B1530" i="5"/>
  <c r="AB1530" i="5" s="1"/>
  <c r="B1529" i="5"/>
  <c r="AB1529" i="5" s="1"/>
  <c r="V1528" i="5"/>
  <c r="B1528" i="5"/>
  <c r="S1528" i="5" s="1"/>
  <c r="B1527" i="5"/>
  <c r="T1527" i="5" s="1"/>
  <c r="B1526" i="5"/>
  <c r="B1525" i="5"/>
  <c r="V1524" i="5"/>
  <c r="G1524" i="5" s="1"/>
  <c r="B1524" i="5"/>
  <c r="B1523" i="5"/>
  <c r="B1522" i="5"/>
  <c r="B1521" i="5"/>
  <c r="V1520" i="5"/>
  <c r="B1520" i="5"/>
  <c r="B1519" i="5"/>
  <c r="B1518" i="5"/>
  <c r="B1517" i="5"/>
  <c r="B1516" i="5"/>
  <c r="S1516" i="5" s="1"/>
  <c r="B1515" i="5"/>
  <c r="B1514" i="5"/>
  <c r="S1514" i="5" s="1"/>
  <c r="B1513" i="5"/>
  <c r="B1512" i="5"/>
  <c r="T1512" i="5" s="1"/>
  <c r="B1511" i="5"/>
  <c r="B1510" i="5"/>
  <c r="B1509" i="5"/>
  <c r="B1508" i="5"/>
  <c r="B1507" i="5"/>
  <c r="B1506" i="5"/>
  <c r="AB1506" i="5" s="1"/>
  <c r="B1505" i="5"/>
  <c r="B1504" i="5"/>
  <c r="B1503" i="5"/>
  <c r="AB1503" i="5" s="1"/>
  <c r="B1502" i="5"/>
  <c r="B1501" i="5"/>
  <c r="B1500" i="5"/>
  <c r="S1500" i="5" s="1"/>
  <c r="B1499" i="5"/>
  <c r="B1498" i="5"/>
  <c r="B1497" i="5"/>
  <c r="AB1497" i="5" s="1"/>
  <c r="B1496" i="5"/>
  <c r="B1495" i="5"/>
  <c r="B1494" i="5"/>
  <c r="B1493" i="5"/>
  <c r="B1492" i="5"/>
  <c r="B1491" i="5"/>
  <c r="B1490" i="5"/>
  <c r="B1489" i="5"/>
  <c r="B1488" i="5"/>
  <c r="T1488" i="5" s="1"/>
  <c r="B1487" i="5"/>
  <c r="B1486" i="5"/>
  <c r="B1485" i="5"/>
  <c r="S1485" i="5" s="1"/>
  <c r="B1484" i="5"/>
  <c r="B1483" i="5"/>
  <c r="B1482" i="5"/>
  <c r="B1481" i="5"/>
  <c r="B1480" i="5"/>
  <c r="B1479" i="5"/>
  <c r="AB1479" i="5" s="1"/>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I1463" i="5" s="1"/>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V1448" i="5"/>
  <c r="J1448" i="5" s="1"/>
  <c r="B1448" i="5"/>
  <c r="V1447" i="5"/>
  <c r="B1447" i="5"/>
  <c r="B1446" i="5"/>
  <c r="B1445" i="5"/>
  <c r="S1445" i="5" s="1"/>
  <c r="B1444" i="5"/>
  <c r="AB1444" i="5" s="1"/>
  <c r="B1443" i="5"/>
  <c r="B1442" i="5"/>
  <c r="B1441" i="5"/>
  <c r="B1440" i="5"/>
  <c r="S1440" i="5" s="1"/>
  <c r="B1439" i="5"/>
  <c r="B1438" i="5"/>
  <c r="T1438" i="5" s="1"/>
  <c r="B1437" i="5"/>
  <c r="B1436" i="5"/>
  <c r="T1436" i="5" s="1"/>
  <c r="B1435" i="5"/>
  <c r="B1434" i="5"/>
  <c r="B1433" i="5"/>
  <c r="AB1433" i="5" s="1"/>
  <c r="B1432" i="5"/>
  <c r="V1431" i="5"/>
  <c r="B1431" i="5"/>
  <c r="B1430" i="5"/>
  <c r="B1429" i="5"/>
  <c r="B1428" i="5"/>
  <c r="B1427" i="5"/>
  <c r="B1426" i="5"/>
  <c r="B1425" i="5"/>
  <c r="B1424" i="5"/>
  <c r="V1423" i="5"/>
  <c r="R1423" i="5" s="1"/>
  <c r="B1423" i="5"/>
  <c r="B1422" i="5"/>
  <c r="B1421" i="5"/>
  <c r="B1420" i="5"/>
  <c r="V1419" i="5"/>
  <c r="F1419" i="5" s="1"/>
  <c r="B1419" i="5"/>
  <c r="B1418" i="5"/>
  <c r="V1417" i="5"/>
  <c r="B1417" i="5"/>
  <c r="V1416" i="5"/>
  <c r="H1416" i="5" s="1"/>
  <c r="B1416" i="5"/>
  <c r="V1415" i="5"/>
  <c r="F1415" i="5" s="1"/>
  <c r="B1415" i="5"/>
  <c r="S1415" i="5" s="1"/>
  <c r="B1414" i="5"/>
  <c r="B1413" i="5"/>
  <c r="T1413" i="5" s="1"/>
  <c r="B1412" i="5"/>
  <c r="AB1412" i="5" s="1"/>
  <c r="V1411" i="5"/>
  <c r="F1411" i="5" s="1"/>
  <c r="B1411" i="5"/>
  <c r="B1410" i="5"/>
  <c r="V1409" i="5"/>
  <c r="F1409" i="5" s="1"/>
  <c r="B1409" i="5"/>
  <c r="B1408" i="5"/>
  <c r="V1407" i="5"/>
  <c r="B1407" i="5"/>
  <c r="AB1407" i="5" s="1"/>
  <c r="B1406" i="5"/>
  <c r="B1405" i="5"/>
  <c r="V1404" i="5"/>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R1379" i="5" s="1"/>
  <c r="B1379" i="5"/>
  <c r="S1379" i="5" s="1"/>
  <c r="B1378" i="5"/>
  <c r="V1377" i="5"/>
  <c r="B1377" i="5"/>
  <c r="V1376" i="5"/>
  <c r="B1376" i="5"/>
  <c r="AB1376" i="5" s="1"/>
  <c r="V1375" i="5"/>
  <c r="B1375" i="5"/>
  <c r="AB1375" i="5" s="1"/>
  <c r="B1374" i="5"/>
  <c r="B1373" i="5"/>
  <c r="V1372" i="5"/>
  <c r="B1372" i="5"/>
  <c r="V1371" i="5"/>
  <c r="G1371" i="5" s="1"/>
  <c r="B1371" i="5"/>
  <c r="T1371" i="5" s="1"/>
  <c r="B1370" i="5"/>
  <c r="V1369" i="5"/>
  <c r="G1369" i="5" s="1"/>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AB1346" i="5" s="1"/>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AB1329" i="5" s="1"/>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G1311" i="5" s="1"/>
  <c r="B1311" i="5"/>
  <c r="B1310" i="5"/>
  <c r="B1309" i="5"/>
  <c r="T1309" i="5" s="1"/>
  <c r="B1308" i="5"/>
  <c r="V1307" i="5"/>
  <c r="B1307" i="5"/>
  <c r="B1306" i="5"/>
  <c r="V1305" i="5"/>
  <c r="B1305" i="5"/>
  <c r="B1304" i="5"/>
  <c r="AB1304" i="5" s="1"/>
  <c r="V1303" i="5"/>
  <c r="J1303" i="5" s="1"/>
  <c r="B1303" i="5"/>
  <c r="B1302" i="5"/>
  <c r="B1301" i="5"/>
  <c r="B1300" i="5"/>
  <c r="AB1300" i="5" s="1"/>
  <c r="V1299" i="5"/>
  <c r="R1299" i="5" s="1"/>
  <c r="B1299" i="5"/>
  <c r="B1298" i="5"/>
  <c r="V1297" i="5"/>
  <c r="B1297" i="5"/>
  <c r="B1296" i="5"/>
  <c r="V1295" i="5"/>
  <c r="F1295" i="5" s="1"/>
  <c r="B1295" i="5"/>
  <c r="AB1295" i="5" s="1"/>
  <c r="B1294" i="5"/>
  <c r="B1293" i="5"/>
  <c r="B1292" i="5"/>
  <c r="AB1292" i="5" s="1"/>
  <c r="B1291" i="5"/>
  <c r="S1291" i="5" s="1"/>
  <c r="B1290" i="5"/>
  <c r="V1289" i="5"/>
  <c r="B1289" i="5"/>
  <c r="B1288" i="5"/>
  <c r="AB1288" i="5" s="1"/>
  <c r="V1287" i="5"/>
  <c r="H1287" i="5" s="1"/>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G1249" i="5" s="1"/>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AB1214" i="5" s="1"/>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R1185" i="5" s="1"/>
  <c r="B1185" i="5"/>
  <c r="B1184" i="5"/>
  <c r="AB1184" i="5" s="1"/>
  <c r="B1183" i="5"/>
  <c r="B1182" i="5"/>
  <c r="T1182" i="5" s="1"/>
  <c r="B1181" i="5"/>
  <c r="B1180" i="5"/>
  <c r="AB1180" i="5" s="1"/>
  <c r="B1179" i="5"/>
  <c r="B1178" i="5"/>
  <c r="T1178" i="5" s="1"/>
  <c r="V1177" i="5"/>
  <c r="B1177" i="5"/>
  <c r="B1176" i="5"/>
  <c r="B1175" i="5"/>
  <c r="B1174" i="5"/>
  <c r="T1174" i="5" s="1"/>
  <c r="B1173" i="5"/>
  <c r="B1172" i="5"/>
  <c r="AB1172" i="5" s="1"/>
  <c r="B1171" i="5"/>
  <c r="B1170" i="5"/>
  <c r="V1169" i="5"/>
  <c r="B1169" i="5"/>
  <c r="B1168" i="5"/>
  <c r="V1167" i="5"/>
  <c r="B1167" i="5"/>
  <c r="B1166" i="5"/>
  <c r="T1166" i="5" s="1"/>
  <c r="B1165" i="5"/>
  <c r="S1165" i="5" s="1"/>
  <c r="B1164" i="5"/>
  <c r="V1163" i="5"/>
  <c r="B1163" i="5"/>
  <c r="B1162" i="5"/>
  <c r="V1161" i="5"/>
  <c r="B1161" i="5"/>
  <c r="T1161" i="5" s="1"/>
  <c r="V1160" i="5"/>
  <c r="B1160" i="5"/>
  <c r="T1160" i="5" s="1"/>
  <c r="V1159" i="5"/>
  <c r="E1159" i="5" s="1"/>
  <c r="X1159" i="5" s="1"/>
  <c r="B1159" i="5"/>
  <c r="S1159" i="5" s="1"/>
  <c r="B1158" i="5"/>
  <c r="B1157" i="5"/>
  <c r="V1156" i="5"/>
  <c r="B1156" i="5"/>
  <c r="V1155" i="5"/>
  <c r="B1155" i="5"/>
  <c r="S1155" i="5" s="1"/>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S1109" i="5" s="1"/>
  <c r="V1108" i="5"/>
  <c r="B1108" i="5"/>
  <c r="V1107" i="5"/>
  <c r="B1107" i="5"/>
  <c r="S1107" i="5" s="1"/>
  <c r="B1106" i="5"/>
  <c r="V1105" i="5"/>
  <c r="B1105" i="5"/>
  <c r="B1104" i="5"/>
  <c r="V1103" i="5"/>
  <c r="E1103" i="5" s="1"/>
  <c r="X1103" i="5" s="1"/>
  <c r="B1103" i="5"/>
  <c r="B1102" i="5"/>
  <c r="B1101" i="5"/>
  <c r="T1101" i="5" s="1"/>
  <c r="V1100" i="5"/>
  <c r="B1100" i="5"/>
  <c r="V1099" i="5"/>
  <c r="F1099" i="5" s="1"/>
  <c r="B1099" i="5"/>
  <c r="B1098" i="5"/>
  <c r="V1097" i="5"/>
  <c r="B1097" i="5"/>
  <c r="AB1097" i="5" s="1"/>
  <c r="B1096" i="5"/>
  <c r="V1095" i="5"/>
  <c r="B1095" i="5"/>
  <c r="B1094" i="5"/>
  <c r="S1094" i="5" s="1"/>
  <c r="B1093" i="5"/>
  <c r="V1092" i="5"/>
  <c r="J1092" i="5" s="1"/>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B1079" i="5"/>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T1057" i="5" s="1"/>
  <c r="V1056" i="5"/>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B1043" i="5"/>
  <c r="B1042" i="5"/>
  <c r="B1041" i="5"/>
  <c r="V1040" i="5"/>
  <c r="B1040" i="5"/>
  <c r="B1039" i="5"/>
  <c r="B1038" i="5"/>
  <c r="AB1038" i="5" s="1"/>
  <c r="B1037" i="5"/>
  <c r="T1037" i="5" s="1"/>
  <c r="V1036" i="5"/>
  <c r="B1036" i="5"/>
  <c r="B1035" i="5"/>
  <c r="AB1035" i="5" s="1"/>
  <c r="B1034" i="5"/>
  <c r="S1034" i="5" s="1"/>
  <c r="B1033" i="5"/>
  <c r="V1032" i="5"/>
  <c r="F1032" i="5" s="1"/>
  <c r="B1032" i="5"/>
  <c r="S1032" i="5" s="1"/>
  <c r="B1031" i="5"/>
  <c r="B1030" i="5"/>
  <c r="S1030" i="5" s="1"/>
  <c r="B1029" i="5"/>
  <c r="V1028" i="5"/>
  <c r="H1028" i="5" s="1"/>
  <c r="B1028" i="5"/>
  <c r="B1027" i="5"/>
  <c r="B1026" i="5"/>
  <c r="T1026" i="5" s="1"/>
  <c r="B1025" i="5"/>
  <c r="V1024" i="5"/>
  <c r="B1024" i="5"/>
  <c r="AB1024" i="5" s="1"/>
  <c r="B1023" i="5"/>
  <c r="B1022" i="5"/>
  <c r="B1021" i="5"/>
  <c r="V1020" i="5"/>
  <c r="F1020" i="5" s="1"/>
  <c r="B1020" i="5"/>
  <c r="B1019" i="5"/>
  <c r="S1019" i="5" s="1"/>
  <c r="B1018" i="5"/>
  <c r="B1017" i="5"/>
  <c r="V1016" i="5"/>
  <c r="B1016" i="5"/>
  <c r="B1015" i="5"/>
  <c r="B1014" i="5"/>
  <c r="B1013" i="5"/>
  <c r="V1012" i="5"/>
  <c r="B1012" i="5"/>
  <c r="T1012" i="5" s="1"/>
  <c r="B1011" i="5"/>
  <c r="B1010" i="5"/>
  <c r="T1010" i="5" s="1"/>
  <c r="B1009" i="5"/>
  <c r="V1008" i="5"/>
  <c r="B1008" i="5"/>
  <c r="S1008" i="5" s="1"/>
  <c r="B1007" i="5"/>
  <c r="B1006" i="5"/>
  <c r="B1005" i="5"/>
  <c r="V1004" i="5"/>
  <c r="B1004" i="5"/>
  <c r="B1003" i="5"/>
  <c r="S1003" i="5" s="1"/>
  <c r="B1002" i="5"/>
  <c r="B1001" i="5"/>
  <c r="V1000" i="5"/>
  <c r="B1000" i="5"/>
  <c r="T1000" i="5" s="1"/>
  <c r="B999" i="5"/>
  <c r="B998" i="5"/>
  <c r="B997" i="5"/>
  <c r="V996" i="5"/>
  <c r="J996" i="5" s="1"/>
  <c r="B996" i="5"/>
  <c r="AB996" i="5" s="1"/>
  <c r="B995" i="5"/>
  <c r="B994" i="5"/>
  <c r="B993" i="5"/>
  <c r="T993" i="5" s="1"/>
  <c r="V992" i="5"/>
  <c r="B992" i="5"/>
  <c r="AB992" i="5" s="1"/>
  <c r="B991" i="5"/>
  <c r="B990" i="5"/>
  <c r="T990" i="5" s="1"/>
  <c r="B989" i="5"/>
  <c r="T989" i="5" s="1"/>
  <c r="V988" i="5"/>
  <c r="B988" i="5"/>
  <c r="B987" i="5"/>
  <c r="S987" i="5" s="1"/>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S967" i="5" s="1"/>
  <c r="B966" i="5"/>
  <c r="T966" i="5" s="1"/>
  <c r="B965" i="5"/>
  <c r="S965" i="5" s="1"/>
  <c r="V964" i="5"/>
  <c r="B964" i="5"/>
  <c r="B963" i="5"/>
  <c r="B962" i="5"/>
  <c r="B961" i="5"/>
  <c r="AB961" i="5" s="1"/>
  <c r="V960" i="5"/>
  <c r="B960" i="5"/>
  <c r="V959" i="5"/>
  <c r="E959" i="5" s="1"/>
  <c r="X959" i="5" s="1"/>
  <c r="B959" i="5"/>
  <c r="B958" i="5"/>
  <c r="B957" i="5"/>
  <c r="B956" i="5"/>
  <c r="B955" i="5"/>
  <c r="B954" i="5"/>
  <c r="B953" i="5"/>
  <c r="S953" i="5" s="1"/>
  <c r="V952" i="5"/>
  <c r="B952" i="5"/>
  <c r="S952" i="5" s="1"/>
  <c r="B951" i="5"/>
  <c r="B950" i="5"/>
  <c r="T950" i="5" s="1"/>
  <c r="B949" i="5"/>
  <c r="B948" i="5"/>
  <c r="B947" i="5"/>
  <c r="T947" i="5" s="1"/>
  <c r="B946" i="5"/>
  <c r="B945" i="5"/>
  <c r="T945" i="5" s="1"/>
  <c r="V944" i="5"/>
  <c r="B944" i="5"/>
  <c r="B943" i="5"/>
  <c r="AB943" i="5" s="1"/>
  <c r="B942" i="5"/>
  <c r="S942" i="5" s="1"/>
  <c r="B941" i="5"/>
  <c r="S941" i="5" s="1"/>
  <c r="V940" i="5"/>
  <c r="F940" i="5" s="1"/>
  <c r="B940" i="5"/>
  <c r="V939" i="5"/>
  <c r="B939" i="5"/>
  <c r="S939" i="5" s="1"/>
  <c r="B938" i="5"/>
  <c r="B937" i="5"/>
  <c r="AB937" i="5" s="1"/>
  <c r="B936" i="5"/>
  <c r="V935" i="5"/>
  <c r="B935" i="5"/>
  <c r="B934" i="5"/>
  <c r="B933" i="5"/>
  <c r="T933" i="5" s="1"/>
  <c r="V932" i="5"/>
  <c r="J932" i="5" s="1"/>
  <c r="B932" i="5"/>
  <c r="V931" i="5"/>
  <c r="B931" i="5"/>
  <c r="B930" i="5"/>
  <c r="B929" i="5"/>
  <c r="B928" i="5"/>
  <c r="B927" i="5"/>
  <c r="AB927" i="5" s="1"/>
  <c r="B926" i="5"/>
  <c r="B925" i="5"/>
  <c r="S925" i="5" s="1"/>
  <c r="B924" i="5"/>
  <c r="B923" i="5"/>
  <c r="T923" i="5" s="1"/>
  <c r="B922" i="5"/>
  <c r="T922" i="5" s="1"/>
  <c r="B921" i="5"/>
  <c r="B920" i="5"/>
  <c r="S920" i="5" s="1"/>
  <c r="B919" i="5"/>
  <c r="AB919" i="5" s="1"/>
  <c r="B918" i="5"/>
  <c r="B917" i="5"/>
  <c r="S917" i="5" s="1"/>
  <c r="V916" i="5"/>
  <c r="B916" i="5"/>
  <c r="T916" i="5" s="1"/>
  <c r="V915" i="5"/>
  <c r="B915" i="5"/>
  <c r="B914" i="5"/>
  <c r="S914" i="5" s="1"/>
  <c r="B913" i="5"/>
  <c r="T913" i="5" s="1"/>
  <c r="B912" i="5"/>
  <c r="B911" i="5"/>
  <c r="B910" i="5"/>
  <c r="B909" i="5"/>
  <c r="S909" i="5" s="1"/>
  <c r="V908" i="5"/>
  <c r="G908" i="5" s="1"/>
  <c r="B908" i="5"/>
  <c r="T908" i="5" s="1"/>
  <c r="V907" i="5"/>
  <c r="I907" i="5" s="1"/>
  <c r="B907" i="5"/>
  <c r="AB907" i="5" s="1"/>
  <c r="B906" i="5"/>
  <c r="B905" i="5"/>
  <c r="S905" i="5" s="1"/>
  <c r="B904" i="5"/>
  <c r="V903" i="5"/>
  <c r="J903" i="5" s="1"/>
  <c r="B903" i="5"/>
  <c r="B902" i="5"/>
  <c r="B901" i="5"/>
  <c r="S901" i="5" s="1"/>
  <c r="B900" i="5"/>
  <c r="V899" i="5"/>
  <c r="B899" i="5"/>
  <c r="B898" i="5"/>
  <c r="B897" i="5"/>
  <c r="S897" i="5" s="1"/>
  <c r="V896" i="5"/>
  <c r="J896" i="5" s="1"/>
  <c r="B896" i="5"/>
  <c r="AB896" i="5" s="1"/>
  <c r="B895" i="5"/>
  <c r="AB895" i="5" s="1"/>
  <c r="B894" i="5"/>
  <c r="B893" i="5"/>
  <c r="V892" i="5"/>
  <c r="B892" i="5"/>
  <c r="AB892" i="5" s="1"/>
  <c r="V891" i="5"/>
  <c r="J891" i="5" s="1"/>
  <c r="B891" i="5"/>
  <c r="S891" i="5" s="1"/>
  <c r="B890" i="5"/>
  <c r="T890" i="5" s="1"/>
  <c r="B889" i="5"/>
  <c r="B888" i="5"/>
  <c r="B887" i="5"/>
  <c r="B886" i="5"/>
  <c r="B885" i="5"/>
  <c r="V884" i="5"/>
  <c r="H884" i="5" s="1"/>
  <c r="B884" i="5"/>
  <c r="B883" i="5"/>
  <c r="B882" i="5"/>
  <c r="B881" i="5"/>
  <c r="T881" i="5" s="1"/>
  <c r="V880" i="5"/>
  <c r="H880" i="5" s="1"/>
  <c r="B880" i="5"/>
  <c r="B879" i="5"/>
  <c r="B878" i="5"/>
  <c r="S878" i="5" s="1"/>
  <c r="B877" i="5"/>
  <c r="V876" i="5"/>
  <c r="B876" i="5"/>
  <c r="AB876" i="5" s="1"/>
  <c r="V875" i="5"/>
  <c r="B875" i="5"/>
  <c r="B874" i="5"/>
  <c r="B873" i="5"/>
  <c r="B872" i="5"/>
  <c r="V871" i="5"/>
  <c r="I871" i="5" s="1"/>
  <c r="B871" i="5"/>
  <c r="B870" i="5"/>
  <c r="S870" i="5" s="1"/>
  <c r="B869" i="5"/>
  <c r="V868" i="5"/>
  <c r="B868" i="5"/>
  <c r="B867" i="5"/>
  <c r="AB867" i="5" s="1"/>
  <c r="B866" i="5"/>
  <c r="B865" i="5"/>
  <c r="B864" i="5"/>
  <c r="B863" i="5"/>
  <c r="S863" i="5" s="1"/>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B847" i="5"/>
  <c r="B846" i="5"/>
  <c r="S846" i="5" s="1"/>
  <c r="B845" i="5"/>
  <c r="B844" i="5"/>
  <c r="B843" i="5"/>
  <c r="AB843" i="5" s="1"/>
  <c r="B842" i="5"/>
  <c r="B841" i="5"/>
  <c r="B840" i="5"/>
  <c r="V839" i="5"/>
  <c r="B839" i="5"/>
  <c r="B838" i="5"/>
  <c r="B837" i="5"/>
  <c r="S837" i="5" s="1"/>
  <c r="B836" i="5"/>
  <c r="V835" i="5"/>
  <c r="B835" i="5"/>
  <c r="B834" i="5"/>
  <c r="B833" i="5"/>
  <c r="T833" i="5" s="1"/>
  <c r="B832" i="5"/>
  <c r="AB832" i="5" s="1"/>
  <c r="V831" i="5"/>
  <c r="B831" i="5"/>
  <c r="T831" i="5" s="1"/>
  <c r="B830" i="5"/>
  <c r="S830" i="5" s="1"/>
  <c r="B829" i="5"/>
  <c r="B828" i="5"/>
  <c r="B827" i="5"/>
  <c r="T827" i="5" s="1"/>
  <c r="B826" i="5"/>
  <c r="B825" i="5"/>
  <c r="V824" i="5"/>
  <c r="R824" i="5" s="1"/>
  <c r="B824" i="5"/>
  <c r="V823" i="5"/>
  <c r="J823" i="5" s="1"/>
  <c r="B823" i="5"/>
  <c r="AB823" i="5" s="1"/>
  <c r="B822" i="5"/>
  <c r="B821" i="5"/>
  <c r="B820" i="5"/>
  <c r="B819" i="5"/>
  <c r="T819" i="5" s="1"/>
  <c r="B818" i="5"/>
  <c r="AB818" i="5" s="1"/>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B799" i="5"/>
  <c r="B798" i="5"/>
  <c r="T798" i="5" s="1"/>
  <c r="B797" i="5"/>
  <c r="S797" i="5" s="1"/>
  <c r="B796" i="5"/>
  <c r="AB796" i="5" s="1"/>
  <c r="B795" i="5"/>
  <c r="B794" i="5"/>
  <c r="B793" i="5"/>
  <c r="S793" i="5" s="1"/>
  <c r="V792" i="5"/>
  <c r="I792" i="5" s="1"/>
  <c r="B792" i="5"/>
  <c r="B791" i="5"/>
  <c r="S791" i="5" s="1"/>
  <c r="B790" i="5"/>
  <c r="B789" i="5"/>
  <c r="V788" i="5"/>
  <c r="I788" i="5" s="1"/>
  <c r="B788" i="5"/>
  <c r="B787" i="5"/>
  <c r="AB787" i="5" s="1"/>
  <c r="B786" i="5"/>
  <c r="B785" i="5"/>
  <c r="B784" i="5"/>
  <c r="V783" i="5"/>
  <c r="R783" i="5" s="1"/>
  <c r="B783" i="5"/>
  <c r="AB783" i="5" s="1"/>
  <c r="B782" i="5"/>
  <c r="B781" i="5"/>
  <c r="B780" i="5"/>
  <c r="T780" i="5" s="1"/>
  <c r="V779" i="5"/>
  <c r="B779" i="5"/>
  <c r="AB779" i="5" s="1"/>
  <c r="B778" i="5"/>
  <c r="B777" i="5"/>
  <c r="S777" i="5" s="1"/>
  <c r="B776" i="5"/>
  <c r="B775" i="5"/>
  <c r="B774" i="5"/>
  <c r="B773" i="5"/>
  <c r="B772" i="5"/>
  <c r="B771" i="5"/>
  <c r="B770" i="5"/>
  <c r="B769" i="5"/>
  <c r="S769" i="5" s="1"/>
  <c r="B768" i="5"/>
  <c r="B767" i="5"/>
  <c r="AB767" i="5" s="1"/>
  <c r="B766" i="5"/>
  <c r="B765" i="5"/>
  <c r="S765" i="5" s="1"/>
  <c r="B764" i="5"/>
  <c r="V763" i="5"/>
  <c r="I763" i="5" s="1"/>
  <c r="B763" i="5"/>
  <c r="B762" i="5"/>
  <c r="V761" i="5"/>
  <c r="B761" i="5"/>
  <c r="AB761" i="5" s="1"/>
  <c r="B760" i="5"/>
  <c r="S760" i="5" s="1"/>
  <c r="V759" i="5"/>
  <c r="B759" i="5"/>
  <c r="B758" i="5"/>
  <c r="S758" i="5" s="1"/>
  <c r="B757" i="5"/>
  <c r="B756" i="5"/>
  <c r="V755" i="5"/>
  <c r="B755" i="5"/>
  <c r="B754" i="5"/>
  <c r="S754" i="5" s="1"/>
  <c r="V753" i="5"/>
  <c r="B753" i="5"/>
  <c r="AB753" i="5" s="1"/>
  <c r="B752" i="5"/>
  <c r="T752" i="5" s="1"/>
  <c r="V751" i="5"/>
  <c r="B751" i="5"/>
  <c r="S751" i="5" s="1"/>
  <c r="B750" i="5"/>
  <c r="B749" i="5"/>
  <c r="T749" i="5" s="1"/>
  <c r="B748" i="5"/>
  <c r="AB748" i="5" s="1"/>
  <c r="V747" i="5"/>
  <c r="B747" i="5"/>
  <c r="B746" i="5"/>
  <c r="V745" i="5"/>
  <c r="B745" i="5"/>
  <c r="B744" i="5"/>
  <c r="V743" i="5"/>
  <c r="G743" i="5" s="1"/>
  <c r="B743" i="5"/>
  <c r="B742" i="5"/>
  <c r="T742" i="5" s="1"/>
  <c r="B741" i="5"/>
  <c r="B740" i="5"/>
  <c r="AB740" i="5" s="1"/>
  <c r="V739" i="5"/>
  <c r="J739" i="5" s="1"/>
  <c r="B739" i="5"/>
  <c r="B738" i="5"/>
  <c r="V737" i="5"/>
  <c r="G737" i="5" s="1"/>
  <c r="B737" i="5"/>
  <c r="B736" i="5"/>
  <c r="S736" i="5" s="1"/>
  <c r="V735" i="5"/>
  <c r="B735" i="5"/>
  <c r="AB735" i="5" s="1"/>
  <c r="B734" i="5"/>
  <c r="S734" i="5" s="1"/>
  <c r="B733" i="5"/>
  <c r="T733" i="5" s="1"/>
  <c r="B732" i="5"/>
  <c r="T732" i="5" s="1"/>
  <c r="V731" i="5"/>
  <c r="B731" i="5"/>
  <c r="B730" i="5"/>
  <c r="T730" i="5" s="1"/>
  <c r="V729" i="5"/>
  <c r="B729" i="5"/>
  <c r="B728" i="5"/>
  <c r="S728" i="5" s="1"/>
  <c r="V727" i="5"/>
  <c r="F727" i="5" s="1"/>
  <c r="B727" i="5"/>
  <c r="B726" i="5"/>
  <c r="B725" i="5"/>
  <c r="B724" i="5"/>
  <c r="V723" i="5"/>
  <c r="B723" i="5"/>
  <c r="B722" i="5"/>
  <c r="AB722" i="5" s="1"/>
  <c r="V721" i="5"/>
  <c r="J721" i="5" s="1"/>
  <c r="B721" i="5"/>
  <c r="AB721" i="5" s="1"/>
  <c r="B720" i="5"/>
  <c r="T720" i="5" s="1"/>
  <c r="V719" i="5"/>
  <c r="B719" i="5"/>
  <c r="S719" i="5" s="1"/>
  <c r="B718" i="5"/>
  <c r="B717" i="5"/>
  <c r="T717" i="5" s="1"/>
  <c r="B716" i="5"/>
  <c r="V715" i="5"/>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T699" i="5" s="1"/>
  <c r="B698" i="5"/>
  <c r="S698" i="5" s="1"/>
  <c r="V697" i="5"/>
  <c r="J697" i="5" s="1"/>
  <c r="B697" i="5"/>
  <c r="AB697" i="5" s="1"/>
  <c r="B696" i="5"/>
  <c r="T696" i="5" s="1"/>
  <c r="V695" i="5"/>
  <c r="B695" i="5"/>
  <c r="B694" i="5"/>
  <c r="T694" i="5" s="1"/>
  <c r="B693" i="5"/>
  <c r="T693" i="5" s="1"/>
  <c r="B692" i="5"/>
  <c r="T692" i="5" s="1"/>
  <c r="V691" i="5"/>
  <c r="B691" i="5"/>
  <c r="AB691" i="5" s="1"/>
  <c r="B690" i="5"/>
  <c r="V689" i="5"/>
  <c r="B689" i="5"/>
  <c r="S689" i="5" s="1"/>
  <c r="B688" i="5"/>
  <c r="V687" i="5"/>
  <c r="B687" i="5"/>
  <c r="B686" i="5"/>
  <c r="B685" i="5"/>
  <c r="B684" i="5"/>
  <c r="V683" i="5"/>
  <c r="B683" i="5"/>
  <c r="B682" i="5"/>
  <c r="V681" i="5"/>
  <c r="G681" i="5" s="1"/>
  <c r="B681" i="5"/>
  <c r="B680" i="5"/>
  <c r="V679" i="5"/>
  <c r="B679" i="5"/>
  <c r="B678" i="5"/>
  <c r="B677" i="5"/>
  <c r="T677" i="5" s="1"/>
  <c r="B676" i="5"/>
  <c r="T676" i="5" s="1"/>
  <c r="V675" i="5"/>
  <c r="B675" i="5"/>
  <c r="AB675" i="5" s="1"/>
  <c r="B674" i="5"/>
  <c r="V673" i="5"/>
  <c r="G673" i="5" s="1"/>
  <c r="B673" i="5"/>
  <c r="B672" i="5"/>
  <c r="S672" i="5" s="1"/>
  <c r="V671" i="5"/>
  <c r="B671" i="5"/>
  <c r="AB671" i="5" s="1"/>
  <c r="B670" i="5"/>
  <c r="T670" i="5" s="1"/>
  <c r="B669" i="5"/>
  <c r="B668" i="5"/>
  <c r="V667" i="5"/>
  <c r="B667" i="5"/>
  <c r="B666" i="5"/>
  <c r="T666" i="5" s="1"/>
  <c r="V665" i="5"/>
  <c r="B665" i="5"/>
  <c r="V664" i="5"/>
  <c r="B664" i="5"/>
  <c r="V663" i="5"/>
  <c r="G663" i="5" s="1"/>
  <c r="B663" i="5"/>
  <c r="B662" i="5"/>
  <c r="S662" i="5" s="1"/>
  <c r="B661" i="5"/>
  <c r="B660" i="5"/>
  <c r="B659" i="5"/>
  <c r="AB659" i="5" s="1"/>
  <c r="B658" i="5"/>
  <c r="B657" i="5"/>
  <c r="S657" i="5" s="1"/>
  <c r="V656" i="5"/>
  <c r="R656" i="5" s="1"/>
  <c r="B656" i="5"/>
  <c r="T656" i="5" s="1"/>
  <c r="V655" i="5"/>
  <c r="G655" i="5" s="1"/>
  <c r="B655" i="5"/>
  <c r="B654" i="5"/>
  <c r="B653" i="5"/>
  <c r="S653" i="5" s="1"/>
  <c r="V652" i="5"/>
  <c r="B652" i="5"/>
  <c r="B651" i="5"/>
  <c r="B650" i="5"/>
  <c r="T650" i="5" s="1"/>
  <c r="B649" i="5"/>
  <c r="V648" i="5"/>
  <c r="B648" i="5"/>
  <c r="V647" i="5"/>
  <c r="B647" i="5"/>
  <c r="T647" i="5" s="1"/>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S631" i="5" s="1"/>
  <c r="B630" i="5"/>
  <c r="B629" i="5"/>
  <c r="T629" i="5" s="1"/>
  <c r="V628" i="5"/>
  <c r="B628" i="5"/>
  <c r="B627" i="5"/>
  <c r="S627" i="5" s="1"/>
  <c r="B626" i="5"/>
  <c r="T626" i="5" s="1"/>
  <c r="B625" i="5"/>
  <c r="V624" i="5"/>
  <c r="B624" i="5"/>
  <c r="AB624" i="5" s="1"/>
  <c r="V623" i="5"/>
  <c r="R623" i="5" s="1"/>
  <c r="B623" i="5"/>
  <c r="B622" i="5"/>
  <c r="B621" i="5"/>
  <c r="V620" i="5"/>
  <c r="B620" i="5"/>
  <c r="B619" i="5"/>
  <c r="B618" i="5"/>
  <c r="B617" i="5"/>
  <c r="V616" i="5"/>
  <c r="I616" i="5" s="1"/>
  <c r="B616" i="5"/>
  <c r="V615" i="5"/>
  <c r="B615" i="5"/>
  <c r="B614" i="5"/>
  <c r="B613" i="5"/>
  <c r="S613" i="5" s="1"/>
  <c r="V612" i="5"/>
  <c r="B612" i="5"/>
  <c r="B611" i="5"/>
  <c r="T611" i="5" s="1"/>
  <c r="B610" i="5"/>
  <c r="B609" i="5"/>
  <c r="T609" i="5" s="1"/>
  <c r="V608" i="5"/>
  <c r="H608" i="5" s="1"/>
  <c r="B608" i="5"/>
  <c r="V607" i="5"/>
  <c r="E607" i="5" s="1"/>
  <c r="X607" i="5" s="1"/>
  <c r="B607" i="5"/>
  <c r="B606" i="5"/>
  <c r="B605" i="5"/>
  <c r="T605" i="5" s="1"/>
  <c r="V604" i="5"/>
  <c r="B604" i="5"/>
  <c r="B603" i="5"/>
  <c r="AB603" i="5" s="1"/>
  <c r="B602" i="5"/>
  <c r="B601" i="5"/>
  <c r="V600" i="5"/>
  <c r="B600" i="5"/>
  <c r="V599" i="5"/>
  <c r="B599" i="5"/>
  <c r="AB599" i="5" s="1"/>
  <c r="B598" i="5"/>
  <c r="B597" i="5"/>
  <c r="V596" i="5"/>
  <c r="J596" i="5" s="1"/>
  <c r="B596" i="5"/>
  <c r="B595" i="5"/>
  <c r="B594" i="5"/>
  <c r="B593" i="5"/>
  <c r="V592" i="5"/>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B576" i="5"/>
  <c r="T576" i="5" s="1"/>
  <c r="V575" i="5"/>
  <c r="B575" i="5"/>
  <c r="T575" i="5" s="1"/>
  <c r="B574" i="5"/>
  <c r="B573" i="5"/>
  <c r="V572" i="5"/>
  <c r="F572" i="5" s="1"/>
  <c r="B572" i="5"/>
  <c r="S572" i="5" s="1"/>
  <c r="V571" i="5"/>
  <c r="B571" i="5"/>
  <c r="AB571" i="5" s="1"/>
  <c r="B570" i="5"/>
  <c r="T570" i="5" s="1"/>
  <c r="B569" i="5"/>
  <c r="V568" i="5"/>
  <c r="B568" i="5"/>
  <c r="V567" i="5"/>
  <c r="B567" i="5"/>
  <c r="B566" i="5"/>
  <c r="T566" i="5" s="1"/>
  <c r="B565" i="5"/>
  <c r="V564" i="5"/>
  <c r="B564" i="5"/>
  <c r="B563" i="5"/>
  <c r="T563" i="5" s="1"/>
  <c r="B562" i="5"/>
  <c r="B561" i="5"/>
  <c r="V560" i="5"/>
  <c r="B560" i="5"/>
  <c r="V559" i="5"/>
  <c r="B559" i="5"/>
  <c r="B558" i="5"/>
  <c r="B557" i="5"/>
  <c r="V556" i="5"/>
  <c r="B556" i="5"/>
  <c r="B555" i="5"/>
  <c r="B554" i="5"/>
  <c r="B553" i="5"/>
  <c r="V552" i="5"/>
  <c r="G552" i="5" s="1"/>
  <c r="B552" i="5"/>
  <c r="B551" i="5"/>
  <c r="T551" i="5" s="1"/>
  <c r="B550" i="5"/>
  <c r="B549" i="5"/>
  <c r="T549" i="5" s="1"/>
  <c r="B548" i="5"/>
  <c r="B547" i="5"/>
  <c r="T547" i="5" s="1"/>
  <c r="B546" i="5"/>
  <c r="B545" i="5"/>
  <c r="S545" i="5" s="1"/>
  <c r="V544" i="5"/>
  <c r="I544" i="5" s="1"/>
  <c r="B544" i="5"/>
  <c r="T544" i="5" s="1"/>
  <c r="B543" i="5"/>
  <c r="B542" i="5"/>
  <c r="B541" i="5"/>
  <c r="V540" i="5"/>
  <c r="B540" i="5"/>
  <c r="V539" i="5"/>
  <c r="B539" i="5"/>
  <c r="B538" i="5"/>
  <c r="B537" i="5"/>
  <c r="V536" i="5"/>
  <c r="B536" i="5"/>
  <c r="B535" i="5"/>
  <c r="B534" i="5"/>
  <c r="T534" i="5" s="1"/>
  <c r="B533" i="5"/>
  <c r="T533" i="5" s="1"/>
  <c r="B532" i="5"/>
  <c r="B531" i="5"/>
  <c r="B530" i="5"/>
  <c r="B529" i="5"/>
  <c r="AB529" i="5" s="1"/>
  <c r="B528" i="5"/>
  <c r="T528" i="5" s="1"/>
  <c r="B527" i="5"/>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B513" i="5"/>
  <c r="AB513" i="5" s="1"/>
  <c r="B512" i="5"/>
  <c r="V511" i="5"/>
  <c r="B511" i="5"/>
  <c r="AB511" i="5" s="1"/>
  <c r="B510" i="5"/>
  <c r="B509" i="5"/>
  <c r="S509" i="5" s="1"/>
  <c r="V508" i="5"/>
  <c r="B508" i="5"/>
  <c r="B507" i="5"/>
  <c r="B506" i="5"/>
  <c r="S506" i="5" s="1"/>
  <c r="B505" i="5"/>
  <c r="V504" i="5"/>
  <c r="B504" i="5"/>
  <c r="V503" i="5"/>
  <c r="I503" i="5" s="1"/>
  <c r="B503" i="5"/>
  <c r="AB503" i="5" s="1"/>
  <c r="B502" i="5"/>
  <c r="B501" i="5"/>
  <c r="B500" i="5"/>
  <c r="T500" i="5" s="1"/>
  <c r="B499" i="5"/>
  <c r="S499" i="5" s="1"/>
  <c r="B498" i="5"/>
  <c r="B497" i="5"/>
  <c r="B496" i="5"/>
  <c r="T496" i="5" s="1"/>
  <c r="B495" i="5"/>
  <c r="T495" i="5" s="1"/>
  <c r="B494" i="5"/>
  <c r="B493" i="5"/>
  <c r="B492" i="5"/>
  <c r="S492" i="5" s="1"/>
  <c r="B491" i="5"/>
  <c r="AB491" i="5" s="1"/>
  <c r="B490" i="5"/>
  <c r="B489" i="5"/>
  <c r="B488" i="5"/>
  <c r="V487" i="5"/>
  <c r="B487" i="5"/>
  <c r="AB487" i="5" s="1"/>
  <c r="B486" i="5"/>
  <c r="T486" i="5" s="1"/>
  <c r="B485" i="5"/>
  <c r="AB485" i="5" s="1"/>
  <c r="V484" i="5"/>
  <c r="B484" i="5"/>
  <c r="B483" i="5"/>
  <c r="B482" i="5"/>
  <c r="T482" i="5" s="1"/>
  <c r="B481" i="5"/>
  <c r="B480" i="5"/>
  <c r="S480" i="5" s="1"/>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T451" i="5" s="1"/>
  <c r="B450" i="5"/>
  <c r="B449" i="5"/>
  <c r="V448" i="5"/>
  <c r="B448" i="5"/>
  <c r="S448" i="5" s="1"/>
  <c r="V447" i="5"/>
  <c r="B447" i="5"/>
  <c r="B446" i="5"/>
  <c r="T446" i="5" s="1"/>
  <c r="B445" i="5"/>
  <c r="T445" i="5" s="1"/>
  <c r="V444" i="5"/>
  <c r="B444" i="5"/>
  <c r="S444" i="5" s="1"/>
  <c r="B443" i="5"/>
  <c r="B442" i="5"/>
  <c r="B441" i="5"/>
  <c r="T441" i="5" s="1"/>
  <c r="V440" i="5"/>
  <c r="I440" i="5" s="1"/>
  <c r="B440" i="5"/>
  <c r="B439" i="5"/>
  <c r="B438" i="5"/>
  <c r="B437" i="5"/>
  <c r="S437" i="5" s="1"/>
  <c r="V436" i="5"/>
  <c r="B436" i="5"/>
  <c r="T436" i="5" s="1"/>
  <c r="B435" i="5"/>
  <c r="S435" i="5" s="1"/>
  <c r="B434" i="5"/>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S404" i="5" s="1"/>
  <c r="V403" i="5"/>
  <c r="B403" i="5"/>
  <c r="B402" i="5"/>
  <c r="B401" i="5"/>
  <c r="S401" i="5" s="1"/>
  <c r="B400" i="5"/>
  <c r="V399" i="5"/>
  <c r="B399" i="5"/>
  <c r="AB399" i="5" s="1"/>
  <c r="B398" i="5"/>
  <c r="B397" i="5"/>
  <c r="B396" i="5"/>
  <c r="B395" i="5"/>
  <c r="AB395" i="5" s="1"/>
  <c r="B394" i="5"/>
  <c r="T394" i="5" s="1"/>
  <c r="B393" i="5"/>
  <c r="V392" i="5"/>
  <c r="B392" i="5"/>
  <c r="V391" i="5"/>
  <c r="B391" i="5"/>
  <c r="B390" i="5"/>
  <c r="B389" i="5"/>
  <c r="T389" i="5" s="1"/>
  <c r="B388" i="5"/>
  <c r="B387" i="5"/>
  <c r="B386" i="5"/>
  <c r="B385" i="5"/>
  <c r="S385" i="5" s="1"/>
  <c r="V384" i="5"/>
  <c r="B384" i="5"/>
  <c r="B383" i="5"/>
  <c r="AB383" i="5" s="1"/>
  <c r="B382" i="5"/>
  <c r="B381" i="5"/>
  <c r="B380" i="5"/>
  <c r="B379" i="5"/>
  <c r="B378" i="5"/>
  <c r="T378" i="5" s="1"/>
  <c r="B377" i="5"/>
  <c r="T377" i="5" s="1"/>
  <c r="B376" i="5"/>
  <c r="V375" i="5"/>
  <c r="B375" i="5"/>
  <c r="S375" i="5" s="1"/>
  <c r="B374" i="5"/>
  <c r="S374" i="5" s="1"/>
  <c r="B373" i="5"/>
  <c r="T373" i="5" s="1"/>
  <c r="V372" i="5"/>
  <c r="B372" i="5"/>
  <c r="V371" i="5"/>
  <c r="B371" i="5"/>
  <c r="B370" i="5"/>
  <c r="B369" i="5"/>
  <c r="V368" i="5"/>
  <c r="E368" i="5" s="1"/>
  <c r="X368" i="5" s="1"/>
  <c r="B368" i="5"/>
  <c r="T368" i="5" s="1"/>
  <c r="V367" i="5"/>
  <c r="B367" i="5"/>
  <c r="AB367" i="5" s="1"/>
  <c r="B366" i="5"/>
  <c r="B365" i="5"/>
  <c r="V364" i="5"/>
  <c r="B364" i="5"/>
  <c r="B363" i="5"/>
  <c r="B362" i="5"/>
  <c r="T362" i="5" s="1"/>
  <c r="B361" i="5"/>
  <c r="AB361" i="5" s="1"/>
  <c r="V360" i="5"/>
  <c r="H360" i="5" s="1"/>
  <c r="B360" i="5"/>
  <c r="B359" i="5"/>
  <c r="AB359" i="5" s="1"/>
  <c r="B358" i="5"/>
  <c r="B357" i="5"/>
  <c r="B356" i="5"/>
  <c r="S356" i="5" s="1"/>
  <c r="V355" i="5"/>
  <c r="B355" i="5"/>
  <c r="B354" i="5"/>
  <c r="B353" i="5"/>
  <c r="S353" i="5" s="1"/>
  <c r="B352" i="5"/>
  <c r="T352" i="5" s="1"/>
  <c r="B351" i="5"/>
  <c r="AB351" i="5" s="1"/>
  <c r="B350" i="5"/>
  <c r="B349" i="5"/>
  <c r="V348" i="5"/>
  <c r="B348" i="5"/>
  <c r="B347" i="5"/>
  <c r="B346" i="5"/>
  <c r="AB346" i="5" s="1"/>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B323" i="5"/>
  <c r="AB323" i="5" s="1"/>
  <c r="B322" i="5"/>
  <c r="B321" i="5"/>
  <c r="AB321" i="5" s="1"/>
  <c r="B320" i="5"/>
  <c r="B319" i="5"/>
  <c r="B318" i="5"/>
  <c r="B317" i="5"/>
  <c r="B316" i="5"/>
  <c r="V315" i="5"/>
  <c r="B315" i="5"/>
  <c r="B314" i="5"/>
  <c r="B313" i="5"/>
  <c r="V312" i="5"/>
  <c r="F312" i="5" s="1"/>
  <c r="B312" i="5"/>
  <c r="T312" i="5" s="1"/>
  <c r="B311" i="5"/>
  <c r="AB311" i="5" s="1"/>
  <c r="B310" i="5"/>
  <c r="S310" i="5" s="1"/>
  <c r="B309" i="5"/>
  <c r="V308" i="5"/>
  <c r="B308" i="5"/>
  <c r="B307" i="5"/>
  <c r="B306" i="5"/>
  <c r="T306" i="5" s="1"/>
  <c r="B305" i="5"/>
  <c r="T305" i="5" s="1"/>
  <c r="V304" i="5"/>
  <c r="I304" i="5" s="1"/>
  <c r="B304" i="5"/>
  <c r="B303" i="5"/>
  <c r="B302" i="5"/>
  <c r="B301" i="5"/>
  <c r="T301" i="5" s="1"/>
  <c r="V300" i="5"/>
  <c r="H300" i="5" s="1"/>
  <c r="B300" i="5"/>
  <c r="V299" i="5"/>
  <c r="B299" i="5"/>
  <c r="S299" i="5" s="1"/>
  <c r="B298" i="5"/>
  <c r="B297" i="5"/>
  <c r="V296" i="5"/>
  <c r="G296" i="5" s="1"/>
  <c r="B296" i="5"/>
  <c r="B295" i="5"/>
  <c r="S295" i="5" s="1"/>
  <c r="B294" i="5"/>
  <c r="B293" i="5"/>
  <c r="B292" i="5"/>
  <c r="AB292" i="5" s="1"/>
  <c r="B291" i="5"/>
  <c r="S291" i="5" s="1"/>
  <c r="B290" i="5"/>
  <c r="T290" i="5" s="1"/>
  <c r="B289" i="5"/>
  <c r="S289" i="5" s="1"/>
  <c r="V288" i="5"/>
  <c r="B288" i="5"/>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AB265" i="5" s="1"/>
  <c r="B264" i="5"/>
  <c r="T264" i="5" s="1"/>
  <c r="B263" i="5"/>
  <c r="S263" i="5" s="1"/>
  <c r="B262" i="5"/>
  <c r="B261" i="5"/>
  <c r="B260" i="5"/>
  <c r="T260" i="5" s="1"/>
  <c r="B259" i="5"/>
  <c r="AB259" i="5" s="1"/>
  <c r="B258" i="5"/>
  <c r="B257" i="5"/>
  <c r="T257" i="5" s="1"/>
  <c r="B256" i="5"/>
  <c r="V255" i="5"/>
  <c r="B255" i="5"/>
  <c r="B254" i="5"/>
  <c r="T254" i="5" s="1"/>
  <c r="B253" i="5"/>
  <c r="B252" i="5"/>
  <c r="B251" i="5"/>
  <c r="B250" i="5"/>
  <c r="B249" i="5"/>
  <c r="V248" i="5"/>
  <c r="B248" i="5"/>
  <c r="B247" i="5"/>
  <c r="B246" i="5"/>
  <c r="B245" i="5"/>
  <c r="T245" i="5" s="1"/>
  <c r="B244" i="5"/>
  <c r="V243" i="5"/>
  <c r="B243" i="5"/>
  <c r="S243" i="5" s="1"/>
  <c r="B242" i="5"/>
  <c r="B241" i="5"/>
  <c r="T241" i="5" s="1"/>
  <c r="B240" i="5"/>
  <c r="B239" i="5"/>
  <c r="S239" i="5" s="1"/>
  <c r="B238" i="5"/>
  <c r="B237" i="5"/>
  <c r="V236" i="5"/>
  <c r="B236" i="5"/>
  <c r="T236" i="5" s="1"/>
  <c r="V235" i="5"/>
  <c r="B235" i="5"/>
  <c r="B234" i="5"/>
  <c r="B233" i="5"/>
  <c r="V232" i="5"/>
  <c r="J232" i="5" s="1"/>
  <c r="B232" i="5"/>
  <c r="AB232" i="5" s="1"/>
  <c r="B231" i="5"/>
  <c r="T231" i="5" s="1"/>
  <c r="B230" i="5"/>
  <c r="T230" i="5" s="1"/>
  <c r="B229" i="5"/>
  <c r="S229" i="5" s="1"/>
  <c r="V228" i="5"/>
  <c r="B228" i="5"/>
  <c r="AB228" i="5" s="1"/>
  <c r="V227" i="5"/>
  <c r="B227" i="5"/>
  <c r="B226" i="5"/>
  <c r="S226" i="5" s="1"/>
  <c r="B225" i="5"/>
  <c r="T225" i="5" s="1"/>
  <c r="V224" i="5"/>
  <c r="F224" i="5" s="1"/>
  <c r="B224" i="5"/>
  <c r="V223" i="5"/>
  <c r="B223" i="5"/>
  <c r="AB223" i="5" s="1"/>
  <c r="B222" i="5"/>
  <c r="B221" i="5"/>
  <c r="S221" i="5" s="1"/>
  <c r="V220" i="5"/>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I208" i="5" s="1"/>
  <c r="B208" i="5"/>
  <c r="B207" i="5"/>
  <c r="S207" i="5" s="1"/>
  <c r="B206" i="5"/>
  <c r="B205" i="5"/>
  <c r="V204" i="5"/>
  <c r="B204" i="5"/>
  <c r="AB204" i="5" s="1"/>
  <c r="B203" i="5"/>
  <c r="T203" i="5" s="1"/>
  <c r="B202" i="5"/>
  <c r="T202" i="5" s="1"/>
  <c r="B201" i="5"/>
  <c r="V200" i="5"/>
  <c r="B200" i="5"/>
  <c r="B199" i="5"/>
  <c r="S199" i="5" s="1"/>
  <c r="B198" i="5"/>
  <c r="B197" i="5"/>
  <c r="T197" i="5" s="1"/>
  <c r="V196" i="5"/>
  <c r="B196" i="5"/>
  <c r="T196" i="5" s="1"/>
  <c r="B195" i="5"/>
  <c r="T195" i="5" s="1"/>
  <c r="B194" i="5"/>
  <c r="B193" i="5"/>
  <c r="V192" i="5"/>
  <c r="J192" i="5" s="1"/>
  <c r="B192" i="5"/>
  <c r="B191" i="5"/>
  <c r="T191" i="5" s="1"/>
  <c r="B190" i="5"/>
  <c r="B189" i="5"/>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T164" i="5" s="1"/>
  <c r="B163" i="5"/>
  <c r="AB163" i="5" s="1"/>
  <c r="B162" i="5"/>
  <c r="T162" i="5" s="1"/>
  <c r="B161" i="5"/>
  <c r="T161" i="5" s="1"/>
  <c r="V160" i="5"/>
  <c r="B160" i="5"/>
  <c r="AB160" i="5" s="1"/>
  <c r="B159" i="5"/>
  <c r="B158" i="5"/>
  <c r="B157" i="5"/>
  <c r="V156" i="5"/>
  <c r="F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H144" i="5" s="1"/>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AB125" i="5" s="1"/>
  <c r="V124" i="5"/>
  <c r="I124" i="5" s="1"/>
  <c r="B124" i="5"/>
  <c r="S124" i="5" s="1"/>
  <c r="B123" i="5"/>
  <c r="B122" i="5"/>
  <c r="B121" i="5"/>
  <c r="V120" i="5"/>
  <c r="B120" i="5"/>
  <c r="B119" i="5"/>
  <c r="AB119" i="5" s="1"/>
  <c r="B118" i="5"/>
  <c r="B117" i="5"/>
  <c r="S117" i="5" s="1"/>
  <c r="V116" i="5"/>
  <c r="J116" i="5" s="1"/>
  <c r="B116" i="5"/>
  <c r="B115" i="5"/>
  <c r="B114" i="5"/>
  <c r="B113" i="5"/>
  <c r="V112" i="5"/>
  <c r="F112" i="5" s="1"/>
  <c r="B112" i="5"/>
  <c r="S112" i="5" s="1"/>
  <c r="B111" i="5"/>
  <c r="B110" i="5"/>
  <c r="B109" i="5"/>
  <c r="S109" i="5" s="1"/>
  <c r="V108" i="5"/>
  <c r="B108" i="5"/>
  <c r="B107" i="5"/>
  <c r="T107" i="5" s="1"/>
  <c r="B106" i="5"/>
  <c r="T106" i="5" s="1"/>
  <c r="B105" i="5"/>
  <c r="S105" i="5" s="1"/>
  <c r="V104" i="5"/>
  <c r="B104" i="5"/>
  <c r="AB104" i="5" s="1"/>
  <c r="B103" i="5"/>
  <c r="B102" i="5"/>
  <c r="B101" i="5"/>
  <c r="V100" i="5"/>
  <c r="R100" i="5" s="1"/>
  <c r="B100" i="5"/>
  <c r="T100" i="5" s="1"/>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AB20" i="5"/>
  <c r="AB19" i="5"/>
  <c r="B80" i="4"/>
  <c r="H55" i="4"/>
  <c r="P35" i="4"/>
  <c r="P34" i="4"/>
  <c r="P33" i="4"/>
  <c r="P32" i="4"/>
  <c r="Q31" i="4"/>
  <c r="P31" i="4"/>
  <c r="P29" i="4"/>
  <c r="P28" i="4"/>
  <c r="P27" i="4"/>
  <c r="P26" i="4"/>
  <c r="A5" i="4"/>
  <c r="P3" i="4"/>
  <c r="B21" i="4" s="1"/>
  <c r="A12" i="6" s="1"/>
  <c r="S1527" i="5"/>
  <c r="R1868" i="5"/>
  <c r="G2323" i="5"/>
  <c r="G1937" i="5"/>
  <c r="G1896" i="5"/>
  <c r="E2111" i="5"/>
  <c r="X2111" i="5" s="1"/>
  <c r="AB1473" i="5"/>
  <c r="T1111" i="5"/>
  <c r="R1860" i="5"/>
  <c r="S1836" i="5"/>
  <c r="V780" i="5"/>
  <c r="T1465" i="5"/>
  <c r="V924" i="5"/>
  <c r="G1772" i="5"/>
  <c r="G2079" i="5"/>
  <c r="T1135" i="5"/>
  <c r="V1732" i="5"/>
  <c r="I1732" i="5" s="1"/>
  <c r="E2015" i="5"/>
  <c r="X2015" i="5" s="1"/>
  <c r="J2015" i="5"/>
  <c r="F2459" i="5"/>
  <c r="S1121" i="5"/>
  <c r="AB777" i="5"/>
  <c r="V1355" i="5"/>
  <c r="I1355" i="5" s="1"/>
  <c r="S1427" i="5"/>
  <c r="T1427" i="5"/>
  <c r="S706" i="5"/>
  <c r="AB1508" i="5"/>
  <c r="H1772" i="5"/>
  <c r="T2047" i="5"/>
  <c r="S2067" i="5"/>
  <c r="V2080" i="5"/>
  <c r="R2080" i="5" s="1"/>
  <c r="V2160" i="5"/>
  <c r="S2301" i="5"/>
  <c r="V2011" i="5"/>
  <c r="V2264" i="5"/>
  <c r="H2264" i="5" s="1"/>
  <c r="G2363" i="5"/>
  <c r="V400" i="5"/>
  <c r="T871" i="5"/>
  <c r="S871" i="5"/>
  <c r="T701" i="5"/>
  <c r="S701" i="5"/>
  <c r="V815" i="5"/>
  <c r="T163" i="5"/>
  <c r="T1545" i="5"/>
  <c r="S695" i="5"/>
  <c r="V657" i="5"/>
  <c r="F657" i="5" s="1"/>
  <c r="V799" i="5"/>
  <c r="V1353" i="5"/>
  <c r="V887" i="5"/>
  <c r="R887" i="5" s="1"/>
  <c r="V772" i="5"/>
  <c r="G772" i="5" s="1"/>
  <c r="V923" i="5"/>
  <c r="V1096" i="5"/>
  <c r="V840" i="5"/>
  <c r="V787" i="5"/>
  <c r="V771" i="5"/>
  <c r="E771" i="5" s="1"/>
  <c r="X771" i="5" s="1"/>
  <c r="S1085" i="5"/>
  <c r="T1085" i="5"/>
  <c r="V832" i="5"/>
  <c r="E832" i="5" s="1"/>
  <c r="X832" i="5" s="1"/>
  <c r="V844" i="5"/>
  <c r="V951" i="5"/>
  <c r="S1147" i="5"/>
  <c r="AB1015" i="5"/>
  <c r="AB1031" i="5"/>
  <c r="AB1079" i="5"/>
  <c r="V1164" i="5"/>
  <c r="R1164" i="5" s="1"/>
  <c r="AB1328" i="5"/>
  <c r="T967" i="5"/>
  <c r="G1271" i="5"/>
  <c r="S963" i="5"/>
  <c r="AB1047" i="5"/>
  <c r="T1047" i="5"/>
  <c r="V1412" i="5"/>
  <c r="E1412" i="5" s="1"/>
  <c r="X1412" i="5" s="1"/>
  <c r="AB1420" i="5"/>
  <c r="F1372" i="5"/>
  <c r="G1084" i="5"/>
  <c r="AB1256" i="5"/>
  <c r="S1473" i="5"/>
  <c r="S1505" i="5"/>
  <c r="AB1465" i="5"/>
  <c r="AB1527" i="5"/>
  <c r="S1655" i="5"/>
  <c r="J1913" i="5"/>
  <c r="F1913" i="5"/>
  <c r="AB1531"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V1907" i="5"/>
  <c r="V2007" i="5"/>
  <c r="J2007" i="5" s="1"/>
  <c r="V2239" i="5"/>
  <c r="G2239" i="5" s="1"/>
  <c r="V1985" i="5"/>
  <c r="V2204" i="5"/>
  <c r="AB1655" i="5"/>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T2402" i="5"/>
  <c r="G2060" i="5"/>
  <c r="V2256" i="5"/>
  <c r="S2323" i="5"/>
  <c r="G2367" i="5"/>
  <c r="S2321" i="5"/>
  <c r="V2464" i="5"/>
  <c r="E2464" i="5" s="1"/>
  <c r="X2464" i="5" s="1"/>
  <c r="V376" i="5"/>
  <c r="V280" i="5"/>
  <c r="V512" i="5"/>
  <c r="I512" i="5" s="1"/>
  <c r="T515" i="5"/>
  <c r="T521" i="5"/>
  <c r="S771" i="5"/>
  <c r="V867" i="5"/>
  <c r="R867" i="5" s="1"/>
  <c r="V900" i="5"/>
  <c r="G900" i="5" s="1"/>
  <c r="V920" i="5"/>
  <c r="V1120" i="5"/>
  <c r="V1191" i="5"/>
  <c r="G1191" i="5" s="1"/>
  <c r="V1255" i="5"/>
  <c r="V1352" i="5"/>
  <c r="F1352" i="5" s="1"/>
  <c r="V324" i="5"/>
  <c r="I324" i="5" s="1"/>
  <c r="V380" i="5"/>
  <c r="V456" i="5"/>
  <c r="V476" i="5"/>
  <c r="T700" i="5"/>
  <c r="V912" i="5"/>
  <c r="I912" i="5" s="1"/>
  <c r="V1104" i="5"/>
  <c r="V1175" i="5"/>
  <c r="G1175" i="5" s="1"/>
  <c r="V1239" i="5"/>
  <c r="S1385" i="5"/>
  <c r="V356" i="5"/>
  <c r="V416" i="5"/>
  <c r="I416" i="5" s="1"/>
  <c r="V452" i="5"/>
  <c r="V588" i="5"/>
  <c r="V795" i="5"/>
  <c r="F795" i="5" s="1"/>
  <c r="V847" i="5"/>
  <c r="V864" i="5"/>
  <c r="V1223" i="5"/>
  <c r="G1223" i="5" s="1"/>
  <c r="T105" i="5"/>
  <c r="J224" i="5"/>
  <c r="V316" i="5"/>
  <c r="G316" i="5" s="1"/>
  <c r="V424" i="5"/>
  <c r="R424" i="5" s="1"/>
  <c r="V516" i="5"/>
  <c r="I516" i="5" s="1"/>
  <c r="T751" i="5"/>
  <c r="V1128" i="5"/>
  <c r="V1207" i="5"/>
  <c r="I1207" i="5" s="1"/>
  <c r="AB756" i="5"/>
  <c r="V768" i="5"/>
  <c r="AB793" i="5"/>
  <c r="V807" i="5"/>
  <c r="V820" i="5"/>
  <c r="G820" i="5" s="1"/>
  <c r="S827" i="5"/>
  <c r="V855" i="5"/>
  <c r="V904" i="5"/>
  <c r="V911" i="5"/>
  <c r="S1174" i="5"/>
  <c r="V1179" i="5"/>
  <c r="V1195" i="5"/>
  <c r="E1201" i="5"/>
  <c r="X1201" i="5" s="1"/>
  <c r="V1211" i="5"/>
  <c r="G1211" i="5" s="1"/>
  <c r="T1222" i="5"/>
  <c r="V1227" i="5"/>
  <c r="V1243" i="5"/>
  <c r="V1259" i="5"/>
  <c r="H1265" i="5"/>
  <c r="I1265" i="5"/>
  <c r="J1265" i="5"/>
  <c r="E1265" i="5"/>
  <c r="X1265" i="5" s="1"/>
  <c r="T1282" i="5"/>
  <c r="H1347" i="5"/>
  <c r="J1347" i="5"/>
  <c r="E1347" i="5"/>
  <c r="X1347" i="5" s="1"/>
  <c r="R1347" i="5"/>
  <c r="F1347" i="5"/>
  <c r="V240" i="5"/>
  <c r="E240" i="5" s="1"/>
  <c r="X240" i="5" s="1"/>
  <c r="V252" i="5"/>
  <c r="V260" i="5"/>
  <c r="T447" i="5"/>
  <c r="T567" i="5"/>
  <c r="S567" i="5"/>
  <c r="AB572" i="5"/>
  <c r="T633" i="5"/>
  <c r="T719" i="5"/>
  <c r="V767" i="5"/>
  <c r="V816" i="5"/>
  <c r="V819" i="5"/>
  <c r="R819" i="5" s="1"/>
  <c r="V883" i="5"/>
  <c r="J883" i="5" s="1"/>
  <c r="V928" i="5"/>
  <c r="S937" i="5"/>
  <c r="G1144" i="5"/>
  <c r="V1168" i="5"/>
  <c r="G1168" i="5" s="1"/>
  <c r="T1234" i="5"/>
  <c r="S1234" i="5"/>
  <c r="E1267" i="5"/>
  <c r="X1267" i="5" s="1"/>
  <c r="H1271" i="5"/>
  <c r="J1271" i="5"/>
  <c r="E1271" i="5"/>
  <c r="X1271" i="5" s="1"/>
  <c r="R1271" i="5"/>
  <c r="I1271" i="5"/>
  <c r="F1271" i="5"/>
  <c r="V1359" i="5"/>
  <c r="V244" i="5"/>
  <c r="V256" i="5"/>
  <c r="V264" i="5"/>
  <c r="AB368" i="5"/>
  <c r="V492" i="5"/>
  <c r="I492" i="5" s="1"/>
  <c r="V500" i="5"/>
  <c r="G500" i="5" s="1"/>
  <c r="V528" i="5"/>
  <c r="V532" i="5"/>
  <c r="S566" i="5"/>
  <c r="T613" i="5"/>
  <c r="S688" i="5"/>
  <c r="S733" i="5"/>
  <c r="S742" i="5"/>
  <c r="T765" i="5"/>
  <c r="V776" i="5"/>
  <c r="V796" i="5"/>
  <c r="V812" i="5"/>
  <c r="V828" i="5"/>
  <c r="V848" i="5"/>
  <c r="V856" i="5"/>
  <c r="G856" i="5" s="1"/>
  <c r="V895" i="5"/>
  <c r="T899" i="5"/>
  <c r="S899" i="5"/>
  <c r="T911" i="5"/>
  <c r="S911" i="5"/>
  <c r="V919" i="5"/>
  <c r="H919" i="5" s="1"/>
  <c r="H940" i="5"/>
  <c r="I940" i="5"/>
  <c r="R940" i="5"/>
  <c r="V948" i="5"/>
  <c r="V955" i="5"/>
  <c r="G968" i="5"/>
  <c r="H1084" i="5"/>
  <c r="R1084" i="5"/>
  <c r="J1084" i="5"/>
  <c r="F1084" i="5"/>
  <c r="H1092" i="5"/>
  <c r="G1092" i="5"/>
  <c r="R1092" i="5"/>
  <c r="F1092" i="5"/>
  <c r="S1129" i="5"/>
  <c r="I1385" i="5"/>
  <c r="F1385" i="5"/>
  <c r="T1415" i="5"/>
  <c r="V775" i="5"/>
  <c r="V784" i="5"/>
  <c r="V827" i="5"/>
  <c r="V836" i="5"/>
  <c r="V863" i="5"/>
  <c r="V872" i="5"/>
  <c r="G872" i="5" s="1"/>
  <c r="V927" i="5"/>
  <c r="V936" i="5"/>
  <c r="V947" i="5"/>
  <c r="S1161" i="5"/>
  <c r="V1183" i="5"/>
  <c r="V1199" i="5"/>
  <c r="G1199" i="5" s="1"/>
  <c r="V1215" i="5"/>
  <c r="V1231" i="5"/>
  <c r="G1231" i="5" s="1"/>
  <c r="V1247" i="5"/>
  <c r="T1258" i="5"/>
  <c r="V1263" i="5"/>
  <c r="S1274" i="5"/>
  <c r="H1295" i="5"/>
  <c r="J1295" i="5"/>
  <c r="E1295" i="5"/>
  <c r="X1295" i="5" s="1"/>
  <c r="R1295" i="5"/>
  <c r="T1322" i="5"/>
  <c r="S1322" i="5"/>
  <c r="G1347" i="5"/>
  <c r="J1680" i="5"/>
  <c r="V268" i="5"/>
  <c r="V276" i="5"/>
  <c r="V284" i="5"/>
  <c r="V292" i="5"/>
  <c r="V320" i="5"/>
  <c r="V328" i="5"/>
  <c r="E328" i="5" s="1"/>
  <c r="X328" i="5" s="1"/>
  <c r="V336" i="5"/>
  <c r="V344" i="5"/>
  <c r="V352" i="5"/>
  <c r="V388" i="5"/>
  <c r="V396" i="5"/>
  <c r="V404" i="5"/>
  <c r="E404" i="5" s="1"/>
  <c r="X404" i="5" s="1"/>
  <c r="V412" i="5"/>
  <c r="I412" i="5" s="1"/>
  <c r="V420" i="5"/>
  <c r="V472" i="5"/>
  <c r="V480" i="5"/>
  <c r="V488" i="5"/>
  <c r="V496" i="5"/>
  <c r="AB521" i="5"/>
  <c r="V548" i="5"/>
  <c r="I548" i="5" s="1"/>
  <c r="V644" i="5"/>
  <c r="I644" i="5" s="1"/>
  <c r="AB769" i="5"/>
  <c r="V791" i="5"/>
  <c r="V800" i="5"/>
  <c r="G800" i="5" s="1"/>
  <c r="S831" i="5"/>
  <c r="V843" i="5"/>
  <c r="V879" i="5"/>
  <c r="I879" i="5" s="1"/>
  <c r="V888" i="5"/>
  <c r="G888" i="5" s="1"/>
  <c r="V943" i="5"/>
  <c r="I943" i="5" s="1"/>
  <c r="V956" i="5"/>
  <c r="G1020" i="5"/>
  <c r="J1020" i="5"/>
  <c r="V1171" i="5"/>
  <c r="V1187" i="5"/>
  <c r="H1193" i="5"/>
  <c r="V1203" i="5"/>
  <c r="G1203" i="5" s="1"/>
  <c r="V1219" i="5"/>
  <c r="G1219" i="5" s="1"/>
  <c r="V1235" i="5"/>
  <c r="V1251" i="5"/>
  <c r="G1251" i="5" s="1"/>
  <c r="T1262" i="5"/>
  <c r="G1295" i="5"/>
  <c r="V660" i="5"/>
  <c r="S1037" i="5"/>
  <c r="V1360" i="5"/>
  <c r="V1363" i="5"/>
  <c r="G1363" i="5" s="1"/>
  <c r="AB1456" i="5"/>
  <c r="T1533" i="5"/>
  <c r="S1533" i="5"/>
  <c r="S1595" i="5"/>
  <c r="T1597" i="5"/>
  <c r="S1597" i="5"/>
  <c r="G1648" i="5"/>
  <c r="F1648" i="5"/>
  <c r="J1648" i="5"/>
  <c r="V1408" i="5"/>
  <c r="AB1436"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T1832" i="5"/>
  <c r="AB1832" i="5"/>
  <c r="S1832" i="5"/>
  <c r="V1935" i="5"/>
  <c r="G1935" i="5" s="1"/>
  <c r="V1424" i="5"/>
  <c r="R1424" i="5" s="1"/>
  <c r="V1452" i="5"/>
  <c r="V1460" i="5"/>
  <c r="I1460" i="5" s="1"/>
  <c r="V1712" i="5"/>
  <c r="G1712" i="5" s="1"/>
  <c r="T1764" i="5"/>
  <c r="AB1764" i="5"/>
  <c r="H1937" i="5"/>
  <c r="J1937" i="5"/>
  <c r="E1937" i="5"/>
  <c r="X1937" i="5" s="1"/>
  <c r="I1937" i="5"/>
  <c r="F1937" i="5"/>
  <c r="R1937" i="5"/>
  <c r="V1943" i="5"/>
  <c r="V1961" i="5"/>
  <c r="V1432" i="5"/>
  <c r="V1440" i="5"/>
  <c r="V1468" i="5"/>
  <c r="V1476" i="5"/>
  <c r="V1484" i="5"/>
  <c r="J1484" i="5" s="1"/>
  <c r="V1492" i="5"/>
  <c r="I1492" i="5" s="1"/>
  <c r="V1500" i="5"/>
  <c r="I1500" i="5" s="1"/>
  <c r="V1508" i="5"/>
  <c r="V1516" i="5"/>
  <c r="S1601" i="5"/>
  <c r="AB1724" i="5"/>
  <c r="AB1728" i="5"/>
  <c r="T1756" i="5"/>
  <c r="S1764" i="5"/>
  <c r="V1840" i="5"/>
  <c r="G1840" i="5" s="1"/>
  <c r="V1856" i="5"/>
  <c r="G1856" i="5" s="1"/>
  <c r="V1872" i="5"/>
  <c r="V1888" i="5"/>
  <c r="G1888" i="5" s="1"/>
  <c r="V1963" i="5"/>
  <c r="G1963" i="5" s="1"/>
  <c r="E2017" i="5"/>
  <c r="X2017" i="5" s="1"/>
  <c r="V2072" i="5"/>
  <c r="V2147" i="5"/>
  <c r="F2147" i="5" s="1"/>
  <c r="H2152" i="5"/>
  <c r="J2152" i="5"/>
  <c r="E2152" i="5"/>
  <c r="X2152" i="5" s="1"/>
  <c r="V2222" i="5"/>
  <c r="R2222" i="5" s="1"/>
  <c r="V2231" i="5"/>
  <c r="V2247" i="5"/>
  <c r="H2247" i="5" s="1"/>
  <c r="V1436" i="5"/>
  <c r="V1444" i="5"/>
  <c r="V1464" i="5"/>
  <c r="V1472" i="5"/>
  <c r="V1480" i="5"/>
  <c r="V1488" i="5"/>
  <c r="I1488" i="5" s="1"/>
  <c r="V1496" i="5"/>
  <c r="V1504" i="5"/>
  <c r="V1512" i="5"/>
  <c r="G1556" i="5"/>
  <c r="F1556" i="5"/>
  <c r="G1588" i="5"/>
  <c r="F1588" i="5"/>
  <c r="G1620" i="5"/>
  <c r="F1620" i="5"/>
  <c r="G1652" i="5"/>
  <c r="F1652" i="5"/>
  <c r="T1712" i="5"/>
  <c r="AB1712" i="5"/>
  <c r="S1744" i="5"/>
  <c r="V1848" i="5"/>
  <c r="R1848" i="5" s="1"/>
  <c r="V1864" i="5"/>
  <c r="G1864" i="5" s="1"/>
  <c r="V1880" i="5"/>
  <c r="G1880" i="5" s="1"/>
  <c r="V1895" i="5"/>
  <c r="G1895" i="5" s="1"/>
  <c r="V1904" i="5"/>
  <c r="E1955" i="5"/>
  <c r="X1955" i="5" s="1"/>
  <c r="V1968" i="5"/>
  <c r="V2048" i="5"/>
  <c r="H2048" i="5" s="1"/>
  <c r="V2137" i="5"/>
  <c r="H1841" i="5"/>
  <c r="F1873" i="5"/>
  <c r="V1891" i="5"/>
  <c r="H1913" i="5"/>
  <c r="I1913" i="5"/>
  <c r="V1967" i="5"/>
  <c r="V2000" i="5"/>
  <c r="S2027" i="5"/>
  <c r="V2032" i="5"/>
  <c r="V2087" i="5"/>
  <c r="G2087" i="5" s="1"/>
  <c r="V2095" i="5"/>
  <c r="H2212" i="5"/>
  <c r="R2212" i="5"/>
  <c r="I2212" i="5"/>
  <c r="E2212" i="5"/>
  <c r="X2212" i="5" s="1"/>
  <c r="J2212" i="5"/>
  <c r="G2212" i="5"/>
  <c r="AB1672" i="5"/>
  <c r="AB1704" i="5"/>
  <c r="G1736" i="5"/>
  <c r="G1776" i="5"/>
  <c r="G1844" i="5"/>
  <c r="G1860" i="5"/>
  <c r="G1873" i="5"/>
  <c r="G1884" i="5"/>
  <c r="S1888" i="5"/>
  <c r="E1896" i="5"/>
  <c r="X1896" i="5" s="1"/>
  <c r="I1896" i="5"/>
  <c r="G1913" i="5"/>
  <c r="V1921" i="5"/>
  <c r="G1921" i="5" s="1"/>
  <c r="V1927" i="5"/>
  <c r="V1936" i="5"/>
  <c r="H1936" i="5" s="1"/>
  <c r="H1951" i="5"/>
  <c r="R1951" i="5"/>
  <c r="F1951" i="5"/>
  <c r="I1951" i="5"/>
  <c r="V1969" i="5"/>
  <c r="V1971" i="5"/>
  <c r="V1992" i="5"/>
  <c r="G1992" i="5" s="1"/>
  <c r="V2024" i="5"/>
  <c r="AB2057" i="5"/>
  <c r="V2067" i="5"/>
  <c r="AB2067" i="5"/>
  <c r="F2120" i="5"/>
  <c r="G2148" i="5"/>
  <c r="AB1812" i="5"/>
  <c r="AB1828" i="5"/>
  <c r="AB1836" i="5"/>
  <c r="E1913" i="5"/>
  <c r="X1913" i="5" s="1"/>
  <c r="R1913" i="5"/>
  <c r="V1923"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V2092" i="5"/>
  <c r="G2111" i="5"/>
  <c r="V2123" i="5"/>
  <c r="G2123" i="5" s="1"/>
  <c r="E2127" i="5"/>
  <c r="X2127" i="5" s="1"/>
  <c r="V2140" i="5"/>
  <c r="G2152" i="5"/>
  <c r="V2216" i="5"/>
  <c r="G2216" i="5" s="1"/>
  <c r="V2288" i="5"/>
  <c r="G2288" i="5" s="1"/>
  <c r="F2015" i="5"/>
  <c r="R2015" i="5"/>
  <c r="V2091" i="5"/>
  <c r="S2107" i="5"/>
  <c r="AB2111" i="5"/>
  <c r="V2124" i="5"/>
  <c r="E2124" i="5" s="1"/>
  <c r="X2124" i="5" s="1"/>
  <c r="V2156" i="5"/>
  <c r="I2156" i="5" s="1"/>
  <c r="V2161" i="5"/>
  <c r="G2161" i="5" s="1"/>
  <c r="V2180" i="5"/>
  <c r="F2180" i="5" s="1"/>
  <c r="V2220" i="5"/>
  <c r="E2159" i="5"/>
  <c r="X2159" i="5" s="1"/>
  <c r="G2172" i="5"/>
  <c r="AB2179" i="5"/>
  <c r="R2183" i="5"/>
  <c r="V2184" i="5"/>
  <c r="G2185" i="5"/>
  <c r="V2192" i="5"/>
  <c r="G2192" i="5" s="1"/>
  <c r="V2196" i="5"/>
  <c r="E2207" i="5"/>
  <c r="X2207" i="5" s="1"/>
  <c r="V2228" i="5"/>
  <c r="V2311" i="5"/>
  <c r="J2435" i="5"/>
  <c r="H2435" i="5"/>
  <c r="F2435" i="5"/>
  <c r="R2435" i="5"/>
  <c r="V2200" i="5"/>
  <c r="G2200" i="5" s="1"/>
  <c r="V2244" i="5"/>
  <c r="G2244" i="5" s="1"/>
  <c r="V2248" i="5"/>
  <c r="V2255" i="5"/>
  <c r="F2255" i="5" s="1"/>
  <c r="T2347" i="5"/>
  <c r="S2347" i="5"/>
  <c r="V2423" i="5"/>
  <c r="H2172" i="5"/>
  <c r="I2172" i="5"/>
  <c r="R2185" i="5"/>
  <c r="H2185" i="5"/>
  <c r="V2439" i="5"/>
  <c r="V2276" i="5"/>
  <c r="V2280" i="5"/>
  <c r="G2280" i="5" s="1"/>
  <c r="G2287" i="5"/>
  <c r="V2295" i="5"/>
  <c r="H2295" i="5" s="1"/>
  <c r="V2296" i="5"/>
  <c r="R2296" i="5" s="1"/>
  <c r="G2303" i="5"/>
  <c r="T2309" i="5"/>
  <c r="S2309" i="5"/>
  <c r="V2351" i="5"/>
  <c r="T2363" i="5"/>
  <c r="V2375" i="5"/>
  <c r="J2375" i="5" s="1"/>
  <c r="R2404" i="5"/>
  <c r="J2404" i="5"/>
  <c r="F2404" i="5"/>
  <c r="E2404" i="5"/>
  <c r="X2404" i="5" s="1"/>
  <c r="V2431" i="5"/>
  <c r="I2431" i="5" s="1"/>
  <c r="V2327" i="5"/>
  <c r="S2329" i="5"/>
  <c r="V2335" i="5"/>
  <c r="I2404" i="5"/>
  <c r="E2287" i="5"/>
  <c r="X2287" i="5" s="1"/>
  <c r="I2287" i="5"/>
  <c r="T2315" i="5"/>
  <c r="S2315" i="5"/>
  <c r="V2316" i="5"/>
  <c r="F2316" i="5" s="1"/>
  <c r="H2324" i="5"/>
  <c r="G2324" i="5"/>
  <c r="J2324" i="5"/>
  <c r="T2331" i="5"/>
  <c r="S2331" i="5"/>
  <c r="R2334" i="5"/>
  <c r="V2352" i="5"/>
  <c r="V2376" i="5"/>
  <c r="F2390" i="5"/>
  <c r="T2410" i="5"/>
  <c r="J2451" i="5"/>
  <c r="F2451" i="5"/>
  <c r="I2451" i="5"/>
  <c r="F22" i="6"/>
  <c r="G17" i="6"/>
  <c r="H17" i="6"/>
  <c r="D17" i="6" s="1"/>
  <c r="V2460" i="5"/>
  <c r="V2472" i="5"/>
  <c r="G2364" i="5"/>
  <c r="T2392" i="5"/>
  <c r="T2394" i="5"/>
  <c r="G2435" i="5"/>
  <c r="S2339" i="5"/>
  <c r="S2355" i="5"/>
  <c r="S2387" i="5"/>
  <c r="V2492" i="5"/>
  <c r="T2496" i="5"/>
  <c r="I2459" i="5"/>
  <c r="R32" i="5"/>
  <c r="H32" i="5"/>
  <c r="I32" i="5"/>
  <c r="R92" i="5"/>
  <c r="H92" i="5"/>
  <c r="I156" i="5"/>
  <c r="E156" i="5"/>
  <c r="X156" i="5" s="1"/>
  <c r="I315" i="5"/>
  <c r="I219" i="5"/>
  <c r="E219" i="5"/>
  <c r="X219" i="5" s="1"/>
  <c r="J219" i="5"/>
  <c r="F219" i="5"/>
  <c r="R283" i="5"/>
  <c r="J283" i="5"/>
  <c r="E283" i="5"/>
  <c r="X283" i="5" s="1"/>
  <c r="F283" i="5"/>
  <c r="H283" i="5"/>
  <c r="I283" i="5"/>
  <c r="H403" i="5"/>
  <c r="I479" i="5"/>
  <c r="F479" i="5"/>
  <c r="V19" i="5"/>
  <c r="E19" i="5" s="1"/>
  <c r="X19" i="5" s="1"/>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I623" i="5"/>
  <c r="E623" i="5"/>
  <c r="X623" i="5" s="1"/>
  <c r="AB824" i="5"/>
  <c r="S824" i="5"/>
  <c r="AB840" i="5"/>
  <c r="S840" i="5"/>
  <c r="S1018" i="5"/>
  <c r="T1018" i="5"/>
  <c r="S1050" i="5"/>
  <c r="T1050" i="5"/>
  <c r="S1066" i="5"/>
  <c r="T1066" i="5"/>
  <c r="S1082" i="5"/>
  <c r="T1082" i="5"/>
  <c r="AB1088" i="5"/>
  <c r="S1088" i="5"/>
  <c r="T1088" i="5"/>
  <c r="AB1152" i="5"/>
  <c r="S1152" i="5"/>
  <c r="T1152" i="5"/>
  <c r="V1455" i="5"/>
  <c r="G1455" i="5" s="1"/>
  <c r="V239" i="5"/>
  <c r="V319" i="5"/>
  <c r="V339" i="5"/>
  <c r="G339" i="5" s="1"/>
  <c r="V411" i="5"/>
  <c r="G411" i="5" s="1"/>
  <c r="V415" i="5"/>
  <c r="V419" i="5"/>
  <c r="G419" i="5" s="1"/>
  <c r="V431" i="5"/>
  <c r="G431" i="5" s="1"/>
  <c r="V439" i="5"/>
  <c r="V455" i="5"/>
  <c r="V467" i="5"/>
  <c r="T824" i="5"/>
  <c r="T840" i="5"/>
  <c r="T904" i="5"/>
  <c r="T920" i="5"/>
  <c r="R568" i="5"/>
  <c r="E647" i="5"/>
  <c r="X647" i="5" s="1"/>
  <c r="V668" i="5"/>
  <c r="R668" i="5" s="1"/>
  <c r="V672" i="5"/>
  <c r="J672" i="5" s="1"/>
  <c r="V676" i="5"/>
  <c r="E676" i="5" s="1"/>
  <c r="X676" i="5" s="1"/>
  <c r="V680" i="5"/>
  <c r="G680" i="5" s="1"/>
  <c r="V684" i="5"/>
  <c r="V688" i="5"/>
  <c r="F688" i="5" s="1"/>
  <c r="V692" i="5"/>
  <c r="V696" i="5"/>
  <c r="V700" i="5"/>
  <c r="J700" i="5" s="1"/>
  <c r="V704" i="5"/>
  <c r="E704" i="5" s="1"/>
  <c r="X704" i="5" s="1"/>
  <c r="V708" i="5"/>
  <c r="F708" i="5" s="1"/>
  <c r="V712" i="5"/>
  <c r="G712" i="5" s="1"/>
  <c r="V716" i="5"/>
  <c r="V720" i="5"/>
  <c r="V724" i="5"/>
  <c r="V728" i="5"/>
  <c r="V732" i="5"/>
  <c r="G732" i="5" s="1"/>
  <c r="V736" i="5"/>
  <c r="E736" i="5" s="1"/>
  <c r="X736" i="5" s="1"/>
  <c r="V740" i="5"/>
  <c r="V744" i="5"/>
  <c r="G744" i="5" s="1"/>
  <c r="V748" i="5"/>
  <c r="V752" i="5"/>
  <c r="V756" i="5"/>
  <c r="G756" i="5" s="1"/>
  <c r="V760" i="5"/>
  <c r="V764" i="5"/>
  <c r="F764" i="5" s="1"/>
  <c r="V777" i="5"/>
  <c r="G777" i="5" s="1"/>
  <c r="AB780" i="5"/>
  <c r="S780" i="5"/>
  <c r="V793" i="5"/>
  <c r="V809" i="5"/>
  <c r="G809" i="5" s="1"/>
  <c r="V825" i="5"/>
  <c r="H825" i="5" s="1"/>
  <c r="V841" i="5"/>
  <c r="AB844" i="5"/>
  <c r="S844" i="5"/>
  <c r="V857" i="5"/>
  <c r="V873" i="5"/>
  <c r="S876" i="5"/>
  <c r="V889" i="5"/>
  <c r="S892" i="5"/>
  <c r="V905" i="5"/>
  <c r="G905" i="5" s="1"/>
  <c r="AB908" i="5"/>
  <c r="S908" i="5"/>
  <c r="V921" i="5"/>
  <c r="G921" i="5" s="1"/>
  <c r="S924" i="5"/>
  <c r="V937" i="5"/>
  <c r="V953" i="5"/>
  <c r="S956" i="5"/>
  <c r="AB1012" i="5"/>
  <c r="S1012" i="5"/>
  <c r="AB1044" i="5"/>
  <c r="S1044" i="5"/>
  <c r="T1044" i="5"/>
  <c r="S1060" i="5"/>
  <c r="AB1076" i="5"/>
  <c r="S1076" i="5"/>
  <c r="T1076" i="5"/>
  <c r="S1084" i="5"/>
  <c r="T1084" i="5"/>
  <c r="AB1100" i="5"/>
  <c r="S1100" i="5"/>
  <c r="T1100" i="5"/>
  <c r="AB1116" i="5"/>
  <c r="S1116" i="5"/>
  <c r="T1116" i="5"/>
  <c r="AB1164" i="5"/>
  <c r="S1164" i="5"/>
  <c r="T1164" i="5"/>
  <c r="V1439" i="5"/>
  <c r="V251" i="5"/>
  <c r="F251" i="5" s="1"/>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E224" i="5"/>
  <c r="X224" i="5" s="1"/>
  <c r="I224" i="5"/>
  <c r="T239" i="5"/>
  <c r="S290" i="5"/>
  <c r="S306" i="5"/>
  <c r="S326" i="5"/>
  <c r="S338" i="5"/>
  <c r="S422" i="5"/>
  <c r="S458" i="5"/>
  <c r="S466" i="5"/>
  <c r="S526" i="5"/>
  <c r="S534" i="5"/>
  <c r="AB635" i="5"/>
  <c r="T844" i="5"/>
  <c r="T892" i="5"/>
  <c r="I296" i="5"/>
  <c r="E400" i="5"/>
  <c r="X400" i="5" s="1"/>
  <c r="I580" i="5"/>
  <c r="G623" i="5"/>
  <c r="S768" i="5"/>
  <c r="S832" i="5"/>
  <c r="AB864" i="5"/>
  <c r="S864" i="5"/>
  <c r="AB880" i="5"/>
  <c r="S880" i="5"/>
  <c r="S896" i="5"/>
  <c r="AB944" i="5"/>
  <c r="S944" i="5"/>
  <c r="AB960" i="5"/>
  <c r="S966" i="5"/>
  <c r="S1014" i="5"/>
  <c r="T1014" i="5"/>
  <c r="T1030" i="5"/>
  <c r="S1046" i="5"/>
  <c r="T1046" i="5"/>
  <c r="T1062" i="5"/>
  <c r="S1078" i="5"/>
  <c r="T1078" i="5"/>
  <c r="T1144" i="5"/>
  <c r="AB24" i="5"/>
  <c r="AB28" i="5"/>
  <c r="AB36" i="5"/>
  <c r="AB40" i="5"/>
  <c r="AB44" i="5"/>
  <c r="AB60" i="5"/>
  <c r="AB80" i="5"/>
  <c r="AB112" i="5"/>
  <c r="AB140" i="5"/>
  <c r="AB152" i="5"/>
  <c r="AB156" i="5"/>
  <c r="AB208"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J640" i="5"/>
  <c r="V643" i="5"/>
  <c r="G643" i="5" s="1"/>
  <c r="V651" i="5"/>
  <c r="G651" i="5" s="1"/>
  <c r="V659" i="5"/>
  <c r="T800" i="5"/>
  <c r="T832" i="5"/>
  <c r="T848" i="5"/>
  <c r="T864" i="5"/>
  <c r="T880" i="5"/>
  <c r="T896" i="5"/>
  <c r="T944" i="5"/>
  <c r="G283" i="5"/>
  <c r="G367" i="5"/>
  <c r="G403" i="5"/>
  <c r="G571" i="5"/>
  <c r="G604" i="5"/>
  <c r="R671" i="5"/>
  <c r="I671" i="5"/>
  <c r="R689" i="5"/>
  <c r="E703" i="5"/>
  <c r="X703" i="5" s="1"/>
  <c r="H711" i="5"/>
  <c r="E711" i="5"/>
  <c r="X711" i="5" s="1"/>
  <c r="R715" i="5"/>
  <c r="H715" i="5"/>
  <c r="I715" i="5"/>
  <c r="E715" i="5"/>
  <c r="X715" i="5" s="1"/>
  <c r="R721" i="5"/>
  <c r="H721" i="5"/>
  <c r="I721" i="5"/>
  <c r="E721" i="5"/>
  <c r="X721" i="5" s="1"/>
  <c r="R727" i="5"/>
  <c r="H727" i="5"/>
  <c r="I727" i="5"/>
  <c r="E727" i="5"/>
  <c r="X727" i="5" s="1"/>
  <c r="I729" i="5"/>
  <c r="R735" i="5"/>
  <c r="R747" i="5"/>
  <c r="R763" i="5"/>
  <c r="H763" i="5"/>
  <c r="V769" i="5"/>
  <c r="V785" i="5"/>
  <c r="G785" i="5" s="1"/>
  <c r="V801" i="5"/>
  <c r="S804" i="5"/>
  <c r="V817" i="5"/>
  <c r="G817" i="5" s="1"/>
  <c r="V833" i="5"/>
  <c r="G833" i="5" s="1"/>
  <c r="V849" i="5"/>
  <c r="G849" i="5" s="1"/>
  <c r="V865" i="5"/>
  <c r="G865" i="5" s="1"/>
  <c r="AB868" i="5"/>
  <c r="S868" i="5"/>
  <c r="V881" i="5"/>
  <c r="F881" i="5" s="1"/>
  <c r="V897" i="5"/>
  <c r="V913" i="5"/>
  <c r="E913" i="5" s="1"/>
  <c r="X913" i="5" s="1"/>
  <c r="V929" i="5"/>
  <c r="G929" i="5" s="1"/>
  <c r="AB932" i="5"/>
  <c r="S932" i="5"/>
  <c r="V945" i="5"/>
  <c r="V961" i="5"/>
  <c r="G961" i="5" s="1"/>
  <c r="AB976" i="5"/>
  <c r="AB1008" i="5"/>
  <c r="T1008" i="5"/>
  <c r="S1024" i="5"/>
  <c r="AB1040" i="5"/>
  <c r="S1040" i="5"/>
  <c r="T1040" i="5"/>
  <c r="AB1072" i="5"/>
  <c r="S1072" i="5"/>
  <c r="T1072" i="5"/>
  <c r="AB1124" i="5"/>
  <c r="S1124" i="5"/>
  <c r="T1124" i="5"/>
  <c r="AB1156" i="5"/>
  <c r="S1156" i="5"/>
  <c r="T1156" i="5"/>
  <c r="V1471" i="5"/>
  <c r="J1471" i="5" s="1"/>
  <c r="V1487" i="5"/>
  <c r="V1503" i="5"/>
  <c r="E1503" i="5" s="1"/>
  <c r="X1503" i="5" s="1"/>
  <c r="V247" i="5"/>
  <c r="V259" i="5"/>
  <c r="H259" i="5" s="1"/>
  <c r="V271" i="5"/>
  <c r="V287" i="5"/>
  <c r="V291" i="5"/>
  <c r="V307" i="5"/>
  <c r="V311" i="5"/>
  <c r="V327" i="5"/>
  <c r="E327" i="5" s="1"/>
  <c r="X327" i="5" s="1"/>
  <c r="V335" i="5"/>
  <c r="E335" i="5" s="1"/>
  <c r="X335" i="5" s="1"/>
  <c r="V343" i="5"/>
  <c r="F343" i="5" s="1"/>
  <c r="V359" i="5"/>
  <c r="V363" i="5"/>
  <c r="V379" i="5"/>
  <c r="V383" i="5"/>
  <c r="V387" i="5"/>
  <c r="V395" i="5"/>
  <c r="E395" i="5" s="1"/>
  <c r="X395" i="5" s="1"/>
  <c r="V427" i="5"/>
  <c r="V451" i="5"/>
  <c r="G451" i="5" s="1"/>
  <c r="V459" i="5"/>
  <c r="V475" i="5"/>
  <c r="V483" i="5"/>
  <c r="I483" i="5" s="1"/>
  <c r="V491" i="5"/>
  <c r="F491" i="5" s="1"/>
  <c r="V499" i="5"/>
  <c r="G499" i="5" s="1"/>
  <c r="V507" i="5"/>
  <c r="V515" i="5"/>
  <c r="V523" i="5"/>
  <c r="G523" i="5" s="1"/>
  <c r="V527" i="5"/>
  <c r="V531" i="5"/>
  <c r="V535" i="5"/>
  <c r="J535" i="5" s="1"/>
  <c r="V543" i="5"/>
  <c r="V547" i="5"/>
  <c r="G547" i="5" s="1"/>
  <c r="G32" i="5"/>
  <c r="G92" i="5"/>
  <c r="G100" i="5"/>
  <c r="G124" i="5"/>
  <c r="G156" i="5"/>
  <c r="G220" i="5"/>
  <c r="G224" i="5"/>
  <c r="S252" i="5"/>
  <c r="S256" i="5"/>
  <c r="S264" i="5"/>
  <c r="AB267" i="5"/>
  <c r="AB287" i="5"/>
  <c r="S300" i="5"/>
  <c r="AB303" i="5"/>
  <c r="S312" i="5"/>
  <c r="AB319" i="5"/>
  <c r="AB331" i="5"/>
  <c r="S352" i="5"/>
  <c r="S368" i="5"/>
  <c r="S376" i="5"/>
  <c r="AB379" i="5"/>
  <c r="S396" i="5"/>
  <c r="AB407" i="5"/>
  <c r="AB435" i="5"/>
  <c r="S460" i="5"/>
  <c r="S468" i="5"/>
  <c r="S484" i="5"/>
  <c r="AB495" i="5"/>
  <c r="AB499" i="5"/>
  <c r="S508" i="5"/>
  <c r="AB515" i="5"/>
  <c r="S520" i="5"/>
  <c r="S528" i="5"/>
  <c r="AB547" i="5"/>
  <c r="S548" i="5"/>
  <c r="AB551" i="5"/>
  <c r="J559" i="5"/>
  <c r="V561" i="5"/>
  <c r="E561" i="5" s="1"/>
  <c r="X561" i="5" s="1"/>
  <c r="AB567" i="5"/>
  <c r="V569" i="5"/>
  <c r="F569" i="5" s="1"/>
  <c r="AB575" i="5"/>
  <c r="H576" i="5"/>
  <c r="V577" i="5"/>
  <c r="AB583" i="5"/>
  <c r="V585" i="5"/>
  <c r="G585" i="5" s="1"/>
  <c r="V593" i="5"/>
  <c r="V601" i="5"/>
  <c r="G601" i="5" s="1"/>
  <c r="V609" i="5"/>
  <c r="V617" i="5"/>
  <c r="J623" i="5"/>
  <c r="V625" i="5"/>
  <c r="AB631" i="5"/>
  <c r="V633" i="5"/>
  <c r="R633" i="5" s="1"/>
  <c r="V641" i="5"/>
  <c r="J641" i="5" s="1"/>
  <c r="V649" i="5"/>
  <c r="AB655" i="5"/>
  <c r="T772" i="5"/>
  <c r="T804" i="5"/>
  <c r="T820" i="5"/>
  <c r="T868" i="5"/>
  <c r="T932" i="5"/>
  <c r="J1099"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J1375"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R1771" i="5"/>
  <c r="G1771" i="5"/>
  <c r="S1774" i="5"/>
  <c r="T1774" i="5"/>
  <c r="I1787" i="5"/>
  <c r="H1803" i="5"/>
  <c r="J1803" i="5"/>
  <c r="E1803" i="5"/>
  <c r="X1803" i="5" s="1"/>
  <c r="R1803" i="5"/>
  <c r="F1803" i="5"/>
  <c r="G1803" i="5"/>
  <c r="I1803" i="5"/>
  <c r="H1851" i="5"/>
  <c r="J1851" i="5"/>
  <c r="E1851" i="5"/>
  <c r="X1851" i="5" s="1"/>
  <c r="R1851" i="5"/>
  <c r="F1851" i="5"/>
  <c r="G1851" i="5"/>
  <c r="I1851" i="5"/>
  <c r="T2002" i="5"/>
  <c r="T769" i="5"/>
  <c r="T773" i="5"/>
  <c r="T777" i="5"/>
  <c r="E783" i="5"/>
  <c r="X783" i="5" s="1"/>
  <c r="E787" i="5"/>
  <c r="X787" i="5" s="1"/>
  <c r="T793" i="5"/>
  <c r="T797" i="5"/>
  <c r="T801" i="5"/>
  <c r="AB807" i="5"/>
  <c r="T813" i="5"/>
  <c r="AB819" i="5"/>
  <c r="AB827" i="5"/>
  <c r="AB831" i="5"/>
  <c r="T837" i="5"/>
  <c r="AB847" i="5"/>
  <c r="AB851" i="5"/>
  <c r="T853" i="5"/>
  <c r="E859" i="5"/>
  <c r="X859" i="5" s="1"/>
  <c r="AB871" i="5"/>
  <c r="T873" i="5"/>
  <c r="AB883" i="5"/>
  <c r="E891" i="5"/>
  <c r="X891" i="5" s="1"/>
  <c r="AB899" i="5"/>
  <c r="T901" i="5"/>
  <c r="E903" i="5"/>
  <c r="X903" i="5" s="1"/>
  <c r="T905" i="5"/>
  <c r="T909" i="5"/>
  <c r="AB911" i="5"/>
  <c r="AB915" i="5"/>
  <c r="T917" i="5"/>
  <c r="T921" i="5"/>
  <c r="AB923" i="5"/>
  <c r="T925" i="5"/>
  <c r="T929" i="5"/>
  <c r="E931" i="5"/>
  <c r="X931" i="5" s="1"/>
  <c r="AB935" i="5"/>
  <c r="T937" i="5"/>
  <c r="AB947" i="5"/>
  <c r="AB951" i="5"/>
  <c r="T953" i="5"/>
  <c r="J779" i="5"/>
  <c r="J783" i="5"/>
  <c r="F783" i="5"/>
  <c r="J787" i="5"/>
  <c r="S790" i="5"/>
  <c r="S810" i="5"/>
  <c r="F811" i="5"/>
  <c r="J819" i="5"/>
  <c r="S834" i="5"/>
  <c r="J839" i="5"/>
  <c r="S854" i="5"/>
  <c r="S858" i="5"/>
  <c r="F859" i="5"/>
  <c r="S866" i="5"/>
  <c r="F867" i="5"/>
  <c r="S874" i="5"/>
  <c r="S882" i="5"/>
  <c r="S886" i="5"/>
  <c r="S898" i="5"/>
  <c r="S902" i="5"/>
  <c r="F903" i="5"/>
  <c r="F931" i="5"/>
  <c r="S934" i="5"/>
  <c r="S938" i="5"/>
  <c r="S946" i="5"/>
  <c r="S950" i="5"/>
  <c r="S954" i="5"/>
  <c r="S958" i="5"/>
  <c r="H968" i="5"/>
  <c r="I968" i="5"/>
  <c r="H972" i="5"/>
  <c r="I972" i="5"/>
  <c r="I988" i="5"/>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681" i="5"/>
  <c r="AB689" i="5"/>
  <c r="AB707" i="5"/>
  <c r="AB713" i="5"/>
  <c r="AB719" i="5"/>
  <c r="AB723" i="5"/>
  <c r="AB729" i="5"/>
  <c r="AB739" i="5"/>
  <c r="AB745" i="5"/>
  <c r="AB751" i="5"/>
  <c r="AB759" i="5"/>
  <c r="I783" i="5"/>
  <c r="T790" i="5"/>
  <c r="T810" i="5"/>
  <c r="I811" i="5"/>
  <c r="I819" i="5"/>
  <c r="T834" i="5"/>
  <c r="I839" i="5"/>
  <c r="T846" i="5"/>
  <c r="T854" i="5"/>
  <c r="T858" i="5"/>
  <c r="I859" i="5"/>
  <c r="T866" i="5"/>
  <c r="T870" i="5"/>
  <c r="T874" i="5"/>
  <c r="T878" i="5"/>
  <c r="T882" i="5"/>
  <c r="T886" i="5"/>
  <c r="T898" i="5"/>
  <c r="T902" i="5"/>
  <c r="I903" i="5"/>
  <c r="T914" i="5"/>
  <c r="T934" i="5"/>
  <c r="T938" i="5"/>
  <c r="T942" i="5"/>
  <c r="T946"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V985" i="5"/>
  <c r="V987" i="5"/>
  <c r="E987" i="5" s="1"/>
  <c r="X987" i="5" s="1"/>
  <c r="V991" i="5"/>
  <c r="E991" i="5" s="1"/>
  <c r="X991" i="5" s="1"/>
  <c r="V993" i="5"/>
  <c r="V995" i="5"/>
  <c r="V999" i="5"/>
  <c r="I999" i="5" s="1"/>
  <c r="V1001" i="5"/>
  <c r="G1001" i="5" s="1"/>
  <c r="V1003" i="5"/>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V1184" i="5"/>
  <c r="G1184" i="5" s="1"/>
  <c r="V1188" i="5"/>
  <c r="V1192" i="5"/>
  <c r="G1192" i="5" s="1"/>
  <c r="V1196" i="5"/>
  <c r="J1196" i="5" s="1"/>
  <c r="V1200" i="5"/>
  <c r="V1204" i="5"/>
  <c r="J1204" i="5" s="1"/>
  <c r="V1208" i="5"/>
  <c r="G1208" i="5" s="1"/>
  <c r="V1212" i="5"/>
  <c r="V1216" i="5"/>
  <c r="G1216" i="5" s="1"/>
  <c r="V1220" i="5"/>
  <c r="V1224" i="5"/>
  <c r="G1224" i="5" s="1"/>
  <c r="V1228" i="5"/>
  <c r="V1232" i="5"/>
  <c r="V1236" i="5"/>
  <c r="J1236" i="5" s="1"/>
  <c r="V1240" i="5"/>
  <c r="G1240" i="5" s="1"/>
  <c r="V1244" i="5"/>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I1308" i="5" s="1"/>
  <c r="V1312" i="5"/>
  <c r="G1312" i="5" s="1"/>
  <c r="V1316" i="5"/>
  <c r="V1320" i="5"/>
  <c r="G1320" i="5" s="1"/>
  <c r="V1324" i="5"/>
  <c r="R1324" i="5" s="1"/>
  <c r="V1328" i="5"/>
  <c r="V1332" i="5"/>
  <c r="F1332" i="5" s="1"/>
  <c r="V1336" i="5"/>
  <c r="G1336" i="5" s="1"/>
  <c r="V1340" i="5"/>
  <c r="V1344" i="5"/>
  <c r="G1344" i="5" s="1"/>
  <c r="H1371"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AB1540" i="5"/>
  <c r="S1540" i="5"/>
  <c r="T1540" i="5"/>
  <c r="AB1572" i="5"/>
  <c r="S1572" i="5"/>
  <c r="T1572" i="5"/>
  <c r="AB1604" i="5"/>
  <c r="S1604" i="5"/>
  <c r="T1604" i="5"/>
  <c r="AB1636" i="5"/>
  <c r="S1636" i="5"/>
  <c r="T1636" i="5"/>
  <c r="G671" i="5"/>
  <c r="G711" i="5"/>
  <c r="G715" i="5"/>
  <c r="G721" i="5"/>
  <c r="G727" i="5"/>
  <c r="G763" i="5"/>
  <c r="H783" i="5"/>
  <c r="H787" i="5"/>
  <c r="H811" i="5"/>
  <c r="H859" i="5"/>
  <c r="R878" i="5"/>
  <c r="H903" i="5"/>
  <c r="H931" i="5"/>
  <c r="R968" i="5"/>
  <c r="R976"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R1409" i="5"/>
  <c r="H1409" i="5"/>
  <c r="J1409" i="5"/>
  <c r="E1409" i="5"/>
  <c r="X1409" i="5" s="1"/>
  <c r="I1412" i="5"/>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T1249" i="5"/>
  <c r="S1252" i="5"/>
  <c r="S1256" i="5"/>
  <c r="G1257" i="5"/>
  <c r="G1265" i="5"/>
  <c r="T1265" i="5"/>
  <c r="S1268" i="5"/>
  <c r="T1269" i="5"/>
  <c r="S1276" i="5"/>
  <c r="T1277"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S1546" i="5"/>
  <c r="T1546" i="5"/>
  <c r="S1562" i="5"/>
  <c r="T1562" i="5"/>
  <c r="S1578" i="5"/>
  <c r="T1578" i="5"/>
  <c r="S1594" i="5"/>
  <c r="T1594" i="5"/>
  <c r="S1610" i="5"/>
  <c r="T1610" i="5"/>
  <c r="S1626" i="5"/>
  <c r="T1626" i="5"/>
  <c r="S1642" i="5"/>
  <c r="T1642" i="5"/>
  <c r="V1655" i="5"/>
  <c r="G1655" i="5" s="1"/>
  <c r="V1671" i="5"/>
  <c r="V1687" i="5"/>
  <c r="E1687" i="5" s="1"/>
  <c r="X1687" i="5" s="1"/>
  <c r="V1703" i="5"/>
  <c r="AB2316" i="5"/>
  <c r="S2316" i="5"/>
  <c r="T2316" i="5"/>
  <c r="F1177" i="5"/>
  <c r="R1177"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E1697" i="5" s="1"/>
  <c r="X1697" i="5" s="1"/>
  <c r="G1700" i="5"/>
  <c r="V1705" i="5"/>
  <c r="H1743" i="5"/>
  <c r="J1743" i="5"/>
  <c r="E1743" i="5"/>
  <c r="X1743" i="5" s="1"/>
  <c r="R1743" i="5"/>
  <c r="F1743" i="5"/>
  <c r="G1743" i="5"/>
  <c r="S1762" i="5"/>
  <c r="G1791" i="5"/>
  <c r="H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78" i="5"/>
  <c r="T1978" i="5"/>
  <c r="S1986" i="5"/>
  <c r="T1986" i="5"/>
  <c r="AB2003" i="5"/>
  <c r="S2003" i="5"/>
  <c r="AB2019" i="5"/>
  <c r="S2019" i="5"/>
  <c r="AB1665" i="5"/>
  <c r="AB1673" i="5"/>
  <c r="AB1681" i="5"/>
  <c r="AB1697" i="5"/>
  <c r="AB1705" i="5"/>
  <c r="T2003" i="5"/>
  <c r="T2019" i="5"/>
  <c r="I1448" i="5"/>
  <c r="E1448" i="5"/>
  <c r="X1448" i="5" s="1"/>
  <c r="I1472" i="5"/>
  <c r="E1472" i="5"/>
  <c r="X1472" i="5" s="1"/>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H1667" i="5" s="1"/>
  <c r="R1670" i="5"/>
  <c r="I1670" i="5"/>
  <c r="E1670" i="5"/>
  <c r="X1670" i="5" s="1"/>
  <c r="V1675" i="5"/>
  <c r="V1683" i="5"/>
  <c r="J1683" i="5" s="1"/>
  <c r="V1691" i="5"/>
  <c r="V1699" i="5"/>
  <c r="R1702" i="5"/>
  <c r="I1702" i="5"/>
  <c r="E1702" i="5"/>
  <c r="X1702" i="5" s="1"/>
  <c r="H1715" i="5"/>
  <c r="J1715" i="5"/>
  <c r="E1715" i="5"/>
  <c r="X1715" i="5" s="1"/>
  <c r="R1715" i="5"/>
  <c r="F1715" i="5"/>
  <c r="G1715" i="5"/>
  <c r="AB1718" i="5"/>
  <c r="S1718" i="5"/>
  <c r="G1731" i="5"/>
  <c r="AB1734" i="5"/>
  <c r="S1734" i="5"/>
  <c r="R1747" i="5"/>
  <c r="G1747" i="5"/>
  <c r="AB1750" i="5"/>
  <c r="S1750" i="5"/>
  <c r="G1763" i="5"/>
  <c r="AB1766" i="5"/>
  <c r="S1766" i="5"/>
  <c r="E1779" i="5"/>
  <c r="X1779" i="5" s="1"/>
  <c r="R1779" i="5"/>
  <c r="G1779" i="5"/>
  <c r="S1782" i="5"/>
  <c r="G1811" i="5"/>
  <c r="S1814" i="5"/>
  <c r="J1827" i="5"/>
  <c r="S1830" i="5"/>
  <c r="H1875" i="5"/>
  <c r="J1875" i="5"/>
  <c r="E1875" i="5"/>
  <c r="X1875" i="5" s="1"/>
  <c r="R1875" i="5"/>
  <c r="F1875" i="5"/>
  <c r="G1875" i="5"/>
  <c r="S1878" i="5"/>
  <c r="AB1891" i="5"/>
  <c r="S1891" i="5"/>
  <c r="AB1899" i="5"/>
  <c r="S1899" i="5"/>
  <c r="AB1931" i="5"/>
  <c r="S1931" i="5"/>
  <c r="AB1947" i="5"/>
  <c r="S1947" i="5"/>
  <c r="AB1971" i="5"/>
  <c r="S1971"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31" i="5"/>
  <c r="T1947" i="5"/>
  <c r="T1971" i="5"/>
  <c r="V1519" i="5"/>
  <c r="G1519" i="5" s="1"/>
  <c r="V1521" i="5"/>
  <c r="V1523" i="5"/>
  <c r="G1523" i="5" s="1"/>
  <c r="V1527" i="5"/>
  <c r="G1527" i="5" s="1"/>
  <c r="V1529" i="5"/>
  <c r="G1529" i="5" s="1"/>
  <c r="V1531" i="5"/>
  <c r="H1531" i="5" s="1"/>
  <c r="V1535" i="5"/>
  <c r="G1535" i="5" s="1"/>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H1619" i="5" s="1"/>
  <c r="V1623" i="5"/>
  <c r="V1625" i="5"/>
  <c r="V1627" i="5"/>
  <c r="V1631" i="5"/>
  <c r="E1631" i="5" s="1"/>
  <c r="X1631" i="5" s="1"/>
  <c r="V1633" i="5"/>
  <c r="E1633" i="5" s="1"/>
  <c r="X1633" i="5" s="1"/>
  <c r="V1635" i="5"/>
  <c r="R1635" i="5" s="1"/>
  <c r="V1639" i="5"/>
  <c r="G1639" i="5" s="1"/>
  <c r="V1641" i="5"/>
  <c r="H1641" i="5" s="1"/>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J1719" i="5"/>
  <c r="AB1738" i="5"/>
  <c r="S1738" i="5"/>
  <c r="H1751" i="5"/>
  <c r="J1751" i="5"/>
  <c r="E1751" i="5"/>
  <c r="X1751" i="5" s="1"/>
  <c r="R1751" i="5"/>
  <c r="F1751" i="5"/>
  <c r="G1751"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20" i="5"/>
  <c r="R1524" i="5"/>
  <c r="R1532" i="5"/>
  <c r="R1536" i="5"/>
  <c r="R1552" i="5"/>
  <c r="R1556" i="5"/>
  <c r="R1568" i="5"/>
  <c r="R1584" i="5"/>
  <c r="R1588" i="5"/>
  <c r="R1596" i="5"/>
  <c r="R1600" i="5"/>
  <c r="R1620" i="5"/>
  <c r="R1628" i="5"/>
  <c r="R1630" i="5"/>
  <c r="R1632" i="5"/>
  <c r="R1644" i="5"/>
  <c r="R1648" i="5"/>
  <c r="R1652" i="5"/>
  <c r="J1670" i="5"/>
  <c r="F1684" i="5"/>
  <c r="F1692" i="5"/>
  <c r="J1694" i="5"/>
  <c r="J1702" i="5"/>
  <c r="I1715" i="5"/>
  <c r="T1718" i="5"/>
  <c r="T1734" i="5"/>
  <c r="T1750" i="5"/>
  <c r="T1766" i="5"/>
  <c r="I1779" i="5"/>
  <c r="T1782" i="5"/>
  <c r="T1814" i="5"/>
  <c r="T1830" i="5"/>
  <c r="I1875" i="5"/>
  <c r="T1878" i="5"/>
  <c r="T2256" i="5"/>
  <c r="AB1707" i="5"/>
  <c r="S1707" i="5"/>
  <c r="J1708" i="5"/>
  <c r="F1708" i="5"/>
  <c r="AB1719" i="5"/>
  <c r="S1719" i="5"/>
  <c r="AB1723" i="5"/>
  <c r="S1723" i="5"/>
  <c r="J1728" i="5"/>
  <c r="F1728" i="5"/>
  <c r="AB1731" i="5"/>
  <c r="S1731" i="5"/>
  <c r="AB1735" i="5"/>
  <c r="S1735" i="5"/>
  <c r="J1736" i="5"/>
  <c r="F1736" i="5"/>
  <c r="AB1739" i="5"/>
  <c r="S1739" i="5"/>
  <c r="J1744" i="5"/>
  <c r="F1744" i="5"/>
  <c r="AB1747" i="5"/>
  <c r="S1747" i="5"/>
  <c r="AB1751" i="5"/>
  <c r="S1751" i="5"/>
  <c r="AB1755" i="5"/>
  <c r="S1755" i="5"/>
  <c r="J1756" i="5"/>
  <c r="AB1759" i="5"/>
  <c r="S1759" i="5"/>
  <c r="AB1767" i="5"/>
  <c r="S1767" i="5"/>
  <c r="J1772" i="5"/>
  <c r="F1772" i="5"/>
  <c r="J1776" i="5"/>
  <c r="F1776" i="5"/>
  <c r="AB1779" i="5"/>
  <c r="S1779" i="5"/>
  <c r="J1784" i="5"/>
  <c r="AB1791" i="5"/>
  <c r="S1791" i="5"/>
  <c r="AB1795" i="5"/>
  <c r="J1796" i="5"/>
  <c r="F1796" i="5"/>
  <c r="S1799" i="5"/>
  <c r="AB1803" i="5"/>
  <c r="S1803" i="5"/>
  <c r="J1808" i="5"/>
  <c r="F1808" i="5"/>
  <c r="J1812" i="5"/>
  <c r="AB1815" i="5"/>
  <c r="S1815" i="5"/>
  <c r="J1816" i="5"/>
  <c r="AB1831" i="5"/>
  <c r="S1831" i="5"/>
  <c r="J1836" i="5"/>
  <c r="F1836" i="5"/>
  <c r="AB1843" i="5"/>
  <c r="S1843" i="5"/>
  <c r="J1844" i="5"/>
  <c r="F1844" i="5"/>
  <c r="AB1847" i="5"/>
  <c r="S1847" i="5"/>
  <c r="F1852" i="5"/>
  <c r="AB1855" i="5"/>
  <c r="S1855" i="5"/>
  <c r="J1860" i="5"/>
  <c r="F1860" i="5"/>
  <c r="AB1867" i="5"/>
  <c r="S1867" i="5"/>
  <c r="J1868" i="5"/>
  <c r="F1868" i="5"/>
  <c r="AB1871" i="5"/>
  <c r="S1871" i="5"/>
  <c r="J1876" i="5"/>
  <c r="F1876" i="5"/>
  <c r="J1884" i="5"/>
  <c r="F1884" i="5"/>
  <c r="AB1893" i="5"/>
  <c r="S1893" i="5"/>
  <c r="H1894" i="5"/>
  <c r="J1894" i="5"/>
  <c r="F1894" i="5"/>
  <c r="S1901" i="5"/>
  <c r="AB1908" i="5"/>
  <c r="S1908" i="5"/>
  <c r="F1910" i="5"/>
  <c r="AB1916" i="5"/>
  <c r="AB1924" i="5"/>
  <c r="S1924" i="5"/>
  <c r="J1926" i="5"/>
  <c r="F1926" i="5"/>
  <c r="AB1933" i="5"/>
  <c r="S1933" i="5"/>
  <c r="H1934" i="5"/>
  <c r="F1934" i="5"/>
  <c r="AB1940" i="5"/>
  <c r="S1940" i="5"/>
  <c r="S1941" i="5"/>
  <c r="S1949" i="5"/>
  <c r="AB1957" i="5"/>
  <c r="S1957" i="5"/>
  <c r="AB1964" i="5"/>
  <c r="S1964" i="5"/>
  <c r="S1965" i="5"/>
  <c r="H1974" i="5"/>
  <c r="J1974" i="5"/>
  <c r="AB1980" i="5"/>
  <c r="S1980" i="5"/>
  <c r="S2005" i="5"/>
  <c r="AB2012" i="5"/>
  <c r="S2012" i="5"/>
  <c r="S2021" i="5"/>
  <c r="V2033" i="5"/>
  <c r="J2033" i="5" s="1"/>
  <c r="V2041" i="5"/>
  <c r="H2041" i="5" s="1"/>
  <c r="V2049" i="5"/>
  <c r="I2049" i="5" s="1"/>
  <c r="V2053" i="5"/>
  <c r="H2070" i="5"/>
  <c r="R2070" i="5"/>
  <c r="E2070" i="5"/>
  <c r="X2070" i="5" s="1"/>
  <c r="AB2232" i="5"/>
  <c r="S2232" i="5"/>
  <c r="AB2264" i="5"/>
  <c r="S2264" i="5"/>
  <c r="AB2300" i="5"/>
  <c r="S2300" i="5"/>
  <c r="T2300" i="5"/>
  <c r="T1656" i="5"/>
  <c r="T1658" i="5"/>
  <c r="T1662" i="5"/>
  <c r="T1664" i="5"/>
  <c r="T1668" i="5"/>
  <c r="T1672" i="5"/>
  <c r="T1674" i="5"/>
  <c r="T1678" i="5"/>
  <c r="T1680" i="5"/>
  <c r="T1684" i="5"/>
  <c r="T1686" i="5"/>
  <c r="T1688" i="5"/>
  <c r="T1690" i="5"/>
  <c r="T1694" i="5"/>
  <c r="T1700" i="5"/>
  <c r="T1704" i="5"/>
  <c r="T1706" i="5"/>
  <c r="T1707" i="5"/>
  <c r="I1708" i="5"/>
  <c r="T1719" i="5"/>
  <c r="I1720" i="5"/>
  <c r="T1723" i="5"/>
  <c r="I1728" i="5"/>
  <c r="T1731" i="5"/>
  <c r="T1735" i="5"/>
  <c r="I1736" i="5"/>
  <c r="T1739" i="5"/>
  <c r="T1743" i="5"/>
  <c r="I1744" i="5"/>
  <c r="T1747" i="5"/>
  <c r="T1751" i="5"/>
  <c r="J1753" i="5"/>
  <c r="T1755" i="5"/>
  <c r="I1756" i="5"/>
  <c r="G1758" i="5"/>
  <c r="T1759" i="5"/>
  <c r="E1761" i="5"/>
  <c r="X1761" i="5" s="1"/>
  <c r="J1761" i="5"/>
  <c r="I1764" i="5"/>
  <c r="T1767" i="5"/>
  <c r="I1772" i="5"/>
  <c r="I1776" i="5"/>
  <c r="E1777" i="5"/>
  <c r="X1777" i="5" s="1"/>
  <c r="T1779" i="5"/>
  <c r="G1782" i="5"/>
  <c r="E1785" i="5"/>
  <c r="X1785" i="5" s="1"/>
  <c r="J1785" i="5"/>
  <c r="G1790" i="5"/>
  <c r="T1791" i="5"/>
  <c r="I1796" i="5"/>
  <c r="I1800" i="5"/>
  <c r="T1803" i="5"/>
  <c r="I1808" i="5"/>
  <c r="E1809" i="5"/>
  <c r="X1809" i="5" s="1"/>
  <c r="G1814" i="5"/>
  <c r="T1815" i="5"/>
  <c r="I1820" i="5"/>
  <c r="E1825" i="5"/>
  <c r="X1825" i="5" s="1"/>
  <c r="J1825" i="5"/>
  <c r="T1831" i="5"/>
  <c r="I1836" i="5"/>
  <c r="E1841" i="5"/>
  <c r="X1841" i="5" s="1"/>
  <c r="J1841" i="5"/>
  <c r="T1843" i="5"/>
  <c r="I1844" i="5"/>
  <c r="T1847" i="5"/>
  <c r="E1849" i="5"/>
  <c r="X1849" i="5" s="1"/>
  <c r="I1852" i="5"/>
  <c r="T1855" i="5"/>
  <c r="E1857" i="5"/>
  <c r="X1857" i="5" s="1"/>
  <c r="J1857" i="5"/>
  <c r="I1860" i="5"/>
  <c r="E1865" i="5"/>
  <c r="X1865" i="5" s="1"/>
  <c r="J1865" i="5"/>
  <c r="T1867" i="5"/>
  <c r="I1868" i="5"/>
  <c r="T1871" i="5"/>
  <c r="E1873" i="5"/>
  <c r="X1873" i="5" s="1"/>
  <c r="I1876" i="5"/>
  <c r="E1881" i="5"/>
  <c r="X1881" i="5" s="1"/>
  <c r="J1881" i="5"/>
  <c r="I1884" i="5"/>
  <c r="G1886" i="5"/>
  <c r="T1887" i="5"/>
  <c r="I1888" i="5"/>
  <c r="T1893" i="5"/>
  <c r="R1894" i="5"/>
  <c r="T1901" i="5"/>
  <c r="R1910" i="5"/>
  <c r="T1917" i="5"/>
  <c r="R1926" i="5"/>
  <c r="T1933" i="5"/>
  <c r="R1934" i="5"/>
  <c r="T1941" i="5"/>
  <c r="T1949" i="5"/>
  <c r="T1957" i="5"/>
  <c r="T1965" i="5"/>
  <c r="T1973" i="5"/>
  <c r="R1974" i="5"/>
  <c r="R1990" i="5"/>
  <c r="T2005" i="5"/>
  <c r="AB2033" i="5"/>
  <c r="AB2049" i="5"/>
  <c r="T2232" i="5"/>
  <c r="T2264" i="5"/>
  <c r="S1894" i="5"/>
  <c r="H1896" i="5"/>
  <c r="J1896" i="5"/>
  <c r="F1896" i="5"/>
  <c r="AB1902" i="5"/>
  <c r="S1902" i="5"/>
  <c r="AB1911" i="5"/>
  <c r="S1911" i="5"/>
  <c r="AB1918" i="5"/>
  <c r="S1918" i="5"/>
  <c r="AB1919" i="5"/>
  <c r="S1919" i="5"/>
  <c r="H1920" i="5"/>
  <c r="J1920" i="5"/>
  <c r="F1920" i="5"/>
  <c r="AB1927" i="5"/>
  <c r="S1927" i="5"/>
  <c r="AB1935" i="5"/>
  <c r="S1935" i="5"/>
  <c r="AB1943" i="5"/>
  <c r="S1943" i="5"/>
  <c r="F1952" i="5"/>
  <c r="AB1958" i="5"/>
  <c r="AB1959" i="5"/>
  <c r="S1959" i="5"/>
  <c r="AB1967" i="5"/>
  <c r="S1967" i="5"/>
  <c r="AB1974" i="5"/>
  <c r="S1974" i="5"/>
  <c r="AB1975" i="5"/>
  <c r="S1975" i="5"/>
  <c r="AB1982" i="5"/>
  <c r="S1982" i="5"/>
  <c r="AB1990" i="5"/>
  <c r="S1990" i="5"/>
  <c r="J1992" i="5"/>
  <c r="AB1998" i="5"/>
  <c r="S1998" i="5"/>
  <c r="AB1999" i="5"/>
  <c r="S1999" i="5"/>
  <c r="AB2015" i="5"/>
  <c r="S2015" i="5"/>
  <c r="H2016" i="5"/>
  <c r="AB2022" i="5"/>
  <c r="S2022" i="5"/>
  <c r="S2023" i="5"/>
  <c r="S2028" i="5"/>
  <c r="H2086" i="5"/>
  <c r="E2086" i="5"/>
  <c r="X2086" i="5" s="1"/>
  <c r="R2086" i="5"/>
  <c r="F2086" i="5"/>
  <c r="G2086" i="5"/>
  <c r="I2086" i="5"/>
  <c r="H2102" i="5"/>
  <c r="J2102" i="5"/>
  <c r="R2102" i="5"/>
  <c r="F2102" i="5"/>
  <c r="G2102" i="5"/>
  <c r="E2118" i="5"/>
  <c r="X2118" i="5" s="1"/>
  <c r="F2118" i="5"/>
  <c r="AB2239" i="5"/>
  <c r="S2239" i="5"/>
  <c r="T2239" i="5"/>
  <c r="S2240"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86" i="5"/>
  <c r="X1886" i="5" s="1"/>
  <c r="R1896" i="5"/>
  <c r="T1911" i="5"/>
  <c r="T1919" i="5"/>
  <c r="R1920" i="5"/>
  <c r="T1927" i="5"/>
  <c r="T1935" i="5"/>
  <c r="T1943" i="5"/>
  <c r="T1959" i="5"/>
  <c r="T1967" i="5"/>
  <c r="T1975" i="5"/>
  <c r="I1998" i="5"/>
  <c r="T1999" i="5"/>
  <c r="T2015" i="5"/>
  <c r="T2023" i="5"/>
  <c r="G2027" i="5"/>
  <c r="T2240" i="5"/>
  <c r="T2272" i="5"/>
  <c r="S1709" i="5"/>
  <c r="AB1713" i="5"/>
  <c r="S1713"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J1790" i="5"/>
  <c r="F1790" i="5"/>
  <c r="AB1793" i="5"/>
  <c r="S1793" i="5"/>
  <c r="S1797" i="5"/>
  <c r="AB1801" i="5"/>
  <c r="S1801" i="5"/>
  <c r="S1805" i="5"/>
  <c r="AB1809" i="5"/>
  <c r="S1809" i="5"/>
  <c r="S1813" i="5"/>
  <c r="J1814" i="5"/>
  <c r="F1814" i="5"/>
  <c r="AB1817" i="5"/>
  <c r="S1817" i="5"/>
  <c r="S1821" i="5"/>
  <c r="AB1825" i="5"/>
  <c r="S1825" i="5"/>
  <c r="AB1829" i="5"/>
  <c r="AB1837" i="5"/>
  <c r="S1837" i="5"/>
  <c r="AB1849" i="5"/>
  <c r="S1849" i="5"/>
  <c r="S1853" i="5"/>
  <c r="S1861" i="5"/>
  <c r="AB1865" i="5"/>
  <c r="S1869" i="5"/>
  <c r="S1877" i="5"/>
  <c r="AB1881" i="5"/>
  <c r="S1881" i="5"/>
  <c r="S1885" i="5"/>
  <c r="J1886" i="5"/>
  <c r="F1886" i="5"/>
  <c r="AB1897" i="5"/>
  <c r="S1897" i="5"/>
  <c r="AB1905" i="5"/>
  <c r="S1905" i="5"/>
  <c r="AB1913" i="5"/>
  <c r="S1913" i="5"/>
  <c r="S1921" i="5"/>
  <c r="AB1928"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8" i="5"/>
  <c r="S2248" i="5"/>
  <c r="AB2279" i="5"/>
  <c r="S2279" i="5"/>
  <c r="T2279" i="5"/>
  <c r="AB2332" i="5"/>
  <c r="S2332" i="5"/>
  <c r="T2332" i="5"/>
  <c r="T1709" i="5"/>
  <c r="T1713" i="5"/>
  <c r="T1717" i="5"/>
  <c r="T1721" i="5"/>
  <c r="T1729" i="5"/>
  <c r="T1733" i="5"/>
  <c r="T1741" i="5"/>
  <c r="T1745" i="5"/>
  <c r="T1749" i="5"/>
  <c r="T1753" i="5"/>
  <c r="I1758" i="5"/>
  <c r="T1761" i="5"/>
  <c r="T1773" i="5"/>
  <c r="I1782" i="5"/>
  <c r="T1785" i="5"/>
  <c r="I1790" i="5"/>
  <c r="T1793" i="5"/>
  <c r="T1797" i="5"/>
  <c r="T1801" i="5"/>
  <c r="T1805" i="5"/>
  <c r="T1809" i="5"/>
  <c r="I1814" i="5"/>
  <c r="T1817" i="5"/>
  <c r="T1821" i="5"/>
  <c r="T1825" i="5"/>
  <c r="T1829" i="5"/>
  <c r="T1837" i="5"/>
  <c r="T1849" i="5"/>
  <c r="T1861" i="5"/>
  <c r="T1877" i="5"/>
  <c r="I1878" i="5"/>
  <c r="T1881" i="5"/>
  <c r="T1885" i="5"/>
  <c r="I1886" i="5"/>
  <c r="T1897" i="5"/>
  <c r="T1905" i="5"/>
  <c r="T1913" i="5"/>
  <c r="T1937" i="5"/>
  <c r="T1953" i="5"/>
  <c r="T1961" i="5"/>
  <c r="T1977" i="5"/>
  <c r="T1993" i="5"/>
  <c r="T2001" i="5"/>
  <c r="T2017" i="5"/>
  <c r="T2030" i="5"/>
  <c r="AB2035" i="5"/>
  <c r="AB2047" i="5"/>
  <c r="AB2051" i="5"/>
  <c r="T2248" i="5"/>
  <c r="H2036" i="5"/>
  <c r="I2036" i="5"/>
  <c r="E2036" i="5"/>
  <c r="X2036" i="5" s="1"/>
  <c r="H2038" i="5"/>
  <c r="I2038" i="5"/>
  <c r="E2038" i="5"/>
  <c r="X2038" i="5" s="1"/>
  <c r="I2040" i="5"/>
  <c r="H2044" i="5"/>
  <c r="I2044" i="5"/>
  <c r="E2044" i="5"/>
  <c r="X2044" i="5" s="1"/>
  <c r="H2046" i="5"/>
  <c r="I2046" i="5"/>
  <c r="E2046" i="5"/>
  <c r="X2046" i="5" s="1"/>
  <c r="H2060" i="5"/>
  <c r="I2060" i="5"/>
  <c r="E2060" i="5"/>
  <c r="X2060" i="5" s="1"/>
  <c r="AB2073" i="5"/>
  <c r="S2073"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F2281" i="5"/>
  <c r="G2297" i="5"/>
  <c r="I2297" i="5"/>
  <c r="AB2344" i="5"/>
  <c r="S2344" i="5"/>
  <c r="T2344" i="5"/>
  <c r="V2377" i="5"/>
  <c r="AB2027" i="5"/>
  <c r="F2028" i="5"/>
  <c r="T2073" i="5"/>
  <c r="V2055" i="5"/>
  <c r="H2055" i="5" s="1"/>
  <c r="V2057" i="5"/>
  <c r="I2057" i="5" s="1"/>
  <c r="V2059" i="5"/>
  <c r="H2059" i="5" s="1"/>
  <c r="V2061" i="5"/>
  <c r="V2063" i="5"/>
  <c r="AB2308" i="5"/>
  <c r="S2308" i="5"/>
  <c r="T2308" i="5"/>
  <c r="AB2324" i="5"/>
  <c r="S2324" i="5"/>
  <c r="T2324" i="5"/>
  <c r="V2361" i="5"/>
  <c r="J2361" i="5" s="1"/>
  <c r="H2403" i="5"/>
  <c r="I2403" i="5"/>
  <c r="E2403" i="5"/>
  <c r="X2403" i="5" s="1"/>
  <c r="J2403" i="5"/>
  <c r="F2403" i="5"/>
  <c r="G2403" i="5"/>
  <c r="R2403" i="5"/>
  <c r="I2433" i="5"/>
  <c r="E2433" i="5"/>
  <c r="X2433" i="5" s="1"/>
  <c r="J2433" i="5"/>
  <c r="R2433" i="5"/>
  <c r="F2433" i="5"/>
  <c r="H2433" i="5"/>
  <c r="J2441" i="5"/>
  <c r="R2441" i="5"/>
  <c r="T2478" i="5"/>
  <c r="S2478" i="5"/>
  <c r="AB2036" i="5"/>
  <c r="AB2040" i="5"/>
  <c r="S2040" i="5"/>
  <c r="T2040" i="5"/>
  <c r="S2042" i="5"/>
  <c r="T2042" i="5"/>
  <c r="AB2044" i="5"/>
  <c r="S2044" i="5"/>
  <c r="T2044" i="5"/>
  <c r="T2048" i="5"/>
  <c r="AB2052" i="5"/>
  <c r="S2052" i="5"/>
  <c r="T2052" i="5"/>
  <c r="AB2054" i="5"/>
  <c r="S2054" i="5"/>
  <c r="T2054" i="5"/>
  <c r="AB2056" i="5"/>
  <c r="S2056" i="5"/>
  <c r="T2056" i="5"/>
  <c r="S2058" i="5"/>
  <c r="T2058" i="5"/>
  <c r="AB2062" i="5"/>
  <c r="S2062" i="5"/>
  <c r="T2062" i="5"/>
  <c r="AB2064" i="5"/>
  <c r="S2064" i="5"/>
  <c r="S2077" i="5"/>
  <c r="AB2081" i="5"/>
  <c r="S2081" i="5"/>
  <c r="S2093" i="5"/>
  <c r="S2101" i="5"/>
  <c r="AB2113" i="5"/>
  <c r="S2113" i="5"/>
  <c r="S2125" i="5"/>
  <c r="S2133" i="5"/>
  <c r="AB2137" i="5"/>
  <c r="S2137" i="5"/>
  <c r="H2142" i="5"/>
  <c r="J2142" i="5"/>
  <c r="E2142" i="5"/>
  <c r="X2142" i="5" s="1"/>
  <c r="R2142" i="5"/>
  <c r="F2142" i="5"/>
  <c r="G2142" i="5"/>
  <c r="AB2145" i="5"/>
  <c r="S2145" i="5"/>
  <c r="AB2157" i="5"/>
  <c r="S2157" i="5"/>
  <c r="G2158" i="5"/>
  <c r="AB2165" i="5"/>
  <c r="S2165" i="5"/>
  <c r="E2166" i="5"/>
  <c r="X2166" i="5" s="1"/>
  <c r="G2166" i="5"/>
  <c r="R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E2206" i="5"/>
  <c r="X2206" i="5" s="1"/>
  <c r="AB2213" i="5"/>
  <c r="S2213" i="5"/>
  <c r="H2214" i="5"/>
  <c r="J2214" i="5"/>
  <c r="E2214" i="5"/>
  <c r="X2214" i="5" s="1"/>
  <c r="R2214" i="5"/>
  <c r="F2214" i="5"/>
  <c r="G2214" i="5"/>
  <c r="S2320" i="5"/>
  <c r="AB2336" i="5"/>
  <c r="S2336" i="5"/>
  <c r="T2336" i="5"/>
  <c r="AB2352" i="5"/>
  <c r="S2352" i="5"/>
  <c r="T2352" i="5"/>
  <c r="T2064" i="5"/>
  <c r="T2133" i="5"/>
  <c r="T2137" i="5"/>
  <c r="T2145" i="5"/>
  <c r="T2157" i="5"/>
  <c r="T2165" i="5"/>
  <c r="T2169" i="5"/>
  <c r="T2177" i="5"/>
  <c r="T2185" i="5"/>
  <c r="T2189" i="5"/>
  <c r="T2197" i="5"/>
  <c r="T2205" i="5"/>
  <c r="T2213" i="5"/>
  <c r="AB2070" i="5"/>
  <c r="S2070" i="5"/>
  <c r="J2075" i="5"/>
  <c r="F2075" i="5"/>
  <c r="J2079" i="5"/>
  <c r="F2079" i="5"/>
  <c r="AB2086" i="5"/>
  <c r="S2086" i="5"/>
  <c r="S2098" i="5"/>
  <c r="AB2102" i="5"/>
  <c r="S2102" i="5"/>
  <c r="J2111" i="5"/>
  <c r="F2111" i="5"/>
  <c r="S2114" i="5"/>
  <c r="J2123" i="5"/>
  <c r="J2127" i="5"/>
  <c r="F2127" i="5"/>
  <c r="S2146" i="5"/>
  <c r="AB2150" i="5"/>
  <c r="S2150" i="5"/>
  <c r="J2155" i="5"/>
  <c r="F2155" i="5"/>
  <c r="J2159" i="5"/>
  <c r="F2159" i="5"/>
  <c r="AB2166" i="5"/>
  <c r="S2166" i="5"/>
  <c r="J2167" i="5"/>
  <c r="F2167" i="5"/>
  <c r="S2170" i="5"/>
  <c r="J2179" i="5"/>
  <c r="F2179" i="5"/>
  <c r="J2183" i="5"/>
  <c r="F2183" i="5"/>
  <c r="J2187" i="5"/>
  <c r="F2187" i="5"/>
  <c r="J2195" i="5"/>
  <c r="J2199" i="5"/>
  <c r="J2207" i="5"/>
  <c r="F2207" i="5"/>
  <c r="J2211" i="5"/>
  <c r="F2211" i="5"/>
  <c r="AB2218" i="5"/>
  <c r="S2218" i="5"/>
  <c r="H2219" i="5"/>
  <c r="J2219" i="5"/>
  <c r="F2219" i="5"/>
  <c r="AB2225" i="5"/>
  <c r="S2225" i="5"/>
  <c r="S2226" i="5"/>
  <c r="J2227" i="5"/>
  <c r="S2234" i="5"/>
  <c r="H2235" i="5"/>
  <c r="J2235" i="5"/>
  <c r="F2235" i="5"/>
  <c r="AB2241" i="5"/>
  <c r="S2241" i="5"/>
  <c r="H2243" i="5"/>
  <c r="J2243" i="5"/>
  <c r="F2243" i="5"/>
  <c r="H2259" i="5"/>
  <c r="J2259" i="5"/>
  <c r="F2259" i="5"/>
  <c r="AB2265" i="5"/>
  <c r="S2265" i="5"/>
  <c r="H2267" i="5"/>
  <c r="J2267" i="5"/>
  <c r="F2267" i="5"/>
  <c r="H2283" i="5"/>
  <c r="J2283" i="5"/>
  <c r="F2283" i="5"/>
  <c r="H2291" i="5"/>
  <c r="J2291" i="5"/>
  <c r="J2303" i="5"/>
  <c r="F2303" i="5"/>
  <c r="H2303" i="5"/>
  <c r="R2303" i="5"/>
  <c r="E2303" i="5"/>
  <c r="X2303" i="5" s="1"/>
  <c r="S2306" i="5"/>
  <c r="F2315" i="5"/>
  <c r="H2315" i="5"/>
  <c r="J2323" i="5"/>
  <c r="F2323" i="5"/>
  <c r="H2323" i="5"/>
  <c r="R2323" i="5"/>
  <c r="E2323" i="5"/>
  <c r="X2323" i="5" s="1"/>
  <c r="S2330" i="5"/>
  <c r="S2334" i="5"/>
  <c r="S2338" i="5"/>
  <c r="J2339" i="5"/>
  <c r="F2339" i="5"/>
  <c r="H2339" i="5"/>
  <c r="R2339" i="5"/>
  <c r="E2339" i="5"/>
  <c r="X2339" i="5" s="1"/>
  <c r="AB2342" i="5"/>
  <c r="S2342" i="5"/>
  <c r="S2346" i="5"/>
  <c r="AB2350" i="5"/>
  <c r="S2350" i="5"/>
  <c r="S2354" i="5"/>
  <c r="AB2360" i="5"/>
  <c r="S2360" i="5"/>
  <c r="V2365" i="5"/>
  <c r="AB2376" i="5"/>
  <c r="S2376" i="5"/>
  <c r="V2381" i="5"/>
  <c r="T2070" i="5"/>
  <c r="I2075" i="5"/>
  <c r="I2079" i="5"/>
  <c r="G2081" i="5"/>
  <c r="T2086" i="5"/>
  <c r="G2089" i="5"/>
  <c r="T2098" i="5"/>
  <c r="T2102" i="5"/>
  <c r="I2111" i="5"/>
  <c r="T2114" i="5"/>
  <c r="G2121" i="5"/>
  <c r="T2122" i="5"/>
  <c r="I2127" i="5"/>
  <c r="I2135" i="5"/>
  <c r="T2146" i="5"/>
  <c r="I2147" i="5"/>
  <c r="T2150" i="5"/>
  <c r="I2155" i="5"/>
  <c r="I2159" i="5"/>
  <c r="I2163" i="5"/>
  <c r="T2166" i="5"/>
  <c r="I2167" i="5"/>
  <c r="T2170" i="5"/>
  <c r="I2175" i="5"/>
  <c r="I2179" i="5"/>
  <c r="I2183" i="5"/>
  <c r="I2187" i="5"/>
  <c r="T2190" i="5"/>
  <c r="I2207" i="5"/>
  <c r="I2211" i="5"/>
  <c r="T2218" i="5"/>
  <c r="R2219" i="5"/>
  <c r="T2226" i="5"/>
  <c r="T2234" i="5"/>
  <c r="R2235" i="5"/>
  <c r="R2243" i="5"/>
  <c r="R2259" i="5"/>
  <c r="R2267" i="5"/>
  <c r="T2282" i="5"/>
  <c r="R2283" i="5"/>
  <c r="R2291" i="5"/>
  <c r="T2306" i="5"/>
  <c r="T2334" i="5"/>
  <c r="T2338" i="5"/>
  <c r="T2346" i="5"/>
  <c r="T2354"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T2462" i="5"/>
  <c r="S2462" i="5"/>
  <c r="AB2462" i="5"/>
  <c r="T2494" i="5"/>
  <c r="S2494" i="5"/>
  <c r="AB2494" i="5"/>
  <c r="H2075" i="5"/>
  <c r="H2079" i="5"/>
  <c r="E2089" i="5"/>
  <c r="X2089" i="5" s="1"/>
  <c r="H2103" i="5"/>
  <c r="H2111" i="5"/>
  <c r="E2121" i="5"/>
  <c r="X2121" i="5" s="1"/>
  <c r="H2127" i="5"/>
  <c r="H2135" i="5"/>
  <c r="H2139" i="5"/>
  <c r="E2153" i="5"/>
  <c r="X2153" i="5" s="1"/>
  <c r="H2155" i="5"/>
  <c r="H2159" i="5"/>
  <c r="H2163" i="5"/>
  <c r="H2167" i="5"/>
  <c r="H2175" i="5"/>
  <c r="E2177" i="5"/>
  <c r="X2177" i="5" s="1"/>
  <c r="H2179" i="5"/>
  <c r="H2183" i="5"/>
  <c r="E2185" i="5"/>
  <c r="X2185" i="5" s="1"/>
  <c r="H2187" i="5"/>
  <c r="H2191" i="5"/>
  <c r="H2199" i="5"/>
  <c r="E2201" i="5"/>
  <c r="X2201" i="5" s="1"/>
  <c r="H2207" i="5"/>
  <c r="E2209" i="5"/>
  <c r="X2209" i="5" s="1"/>
  <c r="H2211" i="5"/>
  <c r="I2219" i="5"/>
  <c r="T2220" i="5"/>
  <c r="I2235" i="5"/>
  <c r="I2243" i="5"/>
  <c r="T2244" i="5"/>
  <c r="T2252" i="5"/>
  <c r="I2259" i="5"/>
  <c r="T2260" i="5"/>
  <c r="I2267" i="5"/>
  <c r="T2276" i="5"/>
  <c r="I2283" i="5"/>
  <c r="T2284" i="5"/>
  <c r="I2291" i="5"/>
  <c r="T2292" i="5"/>
  <c r="AB2080" i="5"/>
  <c r="S2080" i="5"/>
  <c r="AB2088" i="5"/>
  <c r="AB2092" i="5"/>
  <c r="S2092" i="5"/>
  <c r="AB2096" i="5"/>
  <c r="S2096" i="5"/>
  <c r="AB2100" i="5"/>
  <c r="S2100" i="5"/>
  <c r="AB2108" i="5"/>
  <c r="S2108" i="5"/>
  <c r="AB2112" i="5"/>
  <c r="S2112" i="5"/>
  <c r="J2113" i="5"/>
  <c r="AB2120" i="5"/>
  <c r="S2120" i="5"/>
  <c r="J2121" i="5"/>
  <c r="F2121" i="5"/>
  <c r="AB2136" i="5"/>
  <c r="S2136" i="5"/>
  <c r="AB2140" i="5"/>
  <c r="S2140" i="5"/>
  <c r="AB2144" i="5"/>
  <c r="S2144" i="5"/>
  <c r="J2145" i="5"/>
  <c r="AB2152" i="5"/>
  <c r="S2152" i="5"/>
  <c r="J2153" i="5"/>
  <c r="F2153" i="5"/>
  <c r="AB2156" i="5"/>
  <c r="J2161" i="5"/>
  <c r="F2161" i="5"/>
  <c r="AB2164" i="5"/>
  <c r="S2164" i="5"/>
  <c r="AB2172" i="5"/>
  <c r="S2172" i="5"/>
  <c r="J2177" i="5"/>
  <c r="F2177" i="5"/>
  <c r="S2184" i="5"/>
  <c r="J2185" i="5"/>
  <c r="F2185" i="5"/>
  <c r="AB2188" i="5"/>
  <c r="S2188" i="5"/>
  <c r="AB2192" i="5"/>
  <c r="S2192" i="5"/>
  <c r="AB2200" i="5"/>
  <c r="S2200" i="5"/>
  <c r="J2201" i="5"/>
  <c r="F2201" i="5"/>
  <c r="J2209" i="5"/>
  <c r="F2209" i="5"/>
  <c r="AB2216" i="5"/>
  <c r="S2216" i="5"/>
  <c r="S2221" i="5"/>
  <c r="H2223" i="5"/>
  <c r="AB2230" i="5"/>
  <c r="S2230" i="5"/>
  <c r="S2237" i="5"/>
  <c r="H2239" i="5"/>
  <c r="F2239" i="5"/>
  <c r="AB2246" i="5"/>
  <c r="S2246" i="5"/>
  <c r="AB2253" i="5"/>
  <c r="AB2254" i="5"/>
  <c r="S2254" i="5"/>
  <c r="H2255" i="5"/>
  <c r="AB2262" i="5"/>
  <c r="S2262" i="5"/>
  <c r="AB2270" i="5"/>
  <c r="S2270" i="5"/>
  <c r="H2271" i="5"/>
  <c r="J2271" i="5"/>
  <c r="F2271"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9" i="5"/>
  <c r="T2092" i="5"/>
  <c r="T2096" i="5"/>
  <c r="T2100" i="5"/>
  <c r="I2105" i="5"/>
  <c r="T2108" i="5"/>
  <c r="T2112" i="5"/>
  <c r="T2120" i="5"/>
  <c r="I2121" i="5"/>
  <c r="G2135" i="5"/>
  <c r="T2136" i="5"/>
  <c r="T2140" i="5"/>
  <c r="T2144" i="5"/>
  <c r="T2152" i="5"/>
  <c r="I2153" i="5"/>
  <c r="G2155" i="5"/>
  <c r="G2159" i="5"/>
  <c r="I2161" i="5"/>
  <c r="T2164" i="5"/>
  <c r="G2167" i="5"/>
  <c r="T2172" i="5"/>
  <c r="G2175" i="5"/>
  <c r="I2177" i="5"/>
  <c r="G2179" i="5"/>
  <c r="G2183" i="5"/>
  <c r="I2185" i="5"/>
  <c r="G2187" i="5"/>
  <c r="T2188" i="5"/>
  <c r="T2192" i="5"/>
  <c r="T2200" i="5"/>
  <c r="I2201" i="5"/>
  <c r="G2207" i="5"/>
  <c r="I2209" i="5"/>
  <c r="G2211" i="5"/>
  <c r="T2216" i="5"/>
  <c r="G2219" i="5"/>
  <c r="R2223" i="5"/>
  <c r="T2225" i="5"/>
  <c r="T2230" i="5"/>
  <c r="G2235" i="5"/>
  <c r="T2238" i="5"/>
  <c r="R2239" i="5"/>
  <c r="T2241" i="5"/>
  <c r="G2243" i="5"/>
  <c r="T2246" i="5"/>
  <c r="T2249" i="5"/>
  <c r="T2254" i="5"/>
  <c r="G2259" i="5"/>
  <c r="T2262" i="5"/>
  <c r="T2265" i="5"/>
  <c r="G2267" i="5"/>
  <c r="T2270" i="5"/>
  <c r="R2271" i="5"/>
  <c r="T2278" i="5"/>
  <c r="R2279" i="5"/>
  <c r="G2283" i="5"/>
  <c r="T2286" i="5"/>
  <c r="R2287" i="5"/>
  <c r="G2291" i="5"/>
  <c r="T2294" i="5"/>
  <c r="T2297" i="5"/>
  <c r="I2303" i="5"/>
  <c r="I2319" i="5"/>
  <c r="I2323" i="5"/>
  <c r="I2327" i="5"/>
  <c r="I2339" i="5"/>
  <c r="T2360" i="5"/>
  <c r="T2376"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R2454" i="5"/>
  <c r="F2454" i="5"/>
  <c r="R2465" i="5"/>
  <c r="T2466" i="5"/>
  <c r="S2466" i="5"/>
  <c r="T2482" i="5"/>
  <c r="S2482" i="5"/>
  <c r="E2486" i="5"/>
  <c r="X2486" i="5" s="1"/>
  <c r="T2498" i="5"/>
  <c r="S2498" i="5"/>
  <c r="AB2299" i="5"/>
  <c r="F2304" i="5"/>
  <c r="R2304" i="5"/>
  <c r="AB2315" i="5"/>
  <c r="AB2319" i="5"/>
  <c r="AB2323" i="5"/>
  <c r="F2324" i="5"/>
  <c r="R2324" i="5"/>
  <c r="AB2327" i="5"/>
  <c r="AB2331" i="5"/>
  <c r="AB2339" i="5"/>
  <c r="R2340" i="5"/>
  <c r="R2344" i="5"/>
  <c r="AB2347" i="5"/>
  <c r="AB2355" i="5"/>
  <c r="F2360" i="5"/>
  <c r="R2360" i="5"/>
  <c r="E2363" i="5"/>
  <c r="X2363" i="5" s="1"/>
  <c r="AB2363" i="5"/>
  <c r="F2364" i="5"/>
  <c r="R2364" i="5"/>
  <c r="E2367" i="5"/>
  <c r="X2367" i="5" s="1"/>
  <c r="F2368" i="5"/>
  <c r="E2371" i="5"/>
  <c r="X2371" i="5" s="1"/>
  <c r="AB2371" i="5"/>
  <c r="E2379" i="5"/>
  <c r="X2379" i="5" s="1"/>
  <c r="AB2379" i="5"/>
  <c r="R2380" i="5"/>
  <c r="F2384" i="5"/>
  <c r="AB2387" i="5"/>
  <c r="S2391" i="5"/>
  <c r="S2395" i="5"/>
  <c r="AB2411" i="5"/>
  <c r="AB2358" i="5"/>
  <c r="S2358" i="5"/>
  <c r="S2362" i="5"/>
  <c r="J2363" i="5"/>
  <c r="F2363" i="5"/>
  <c r="AB2366" i="5"/>
  <c r="S2366" i="5"/>
  <c r="J2367" i="5"/>
  <c r="F2367" i="5"/>
  <c r="S2370" i="5"/>
  <c r="J2371" i="5"/>
  <c r="F2371" i="5"/>
  <c r="AB2374" i="5"/>
  <c r="S2374" i="5"/>
  <c r="S2378" i="5"/>
  <c r="J2379" i="5"/>
  <c r="F2379" i="5"/>
  <c r="AB2382" i="5"/>
  <c r="S2382" i="5"/>
  <c r="S2386" i="5"/>
  <c r="H2407" i="5"/>
  <c r="I2407" i="5"/>
  <c r="E2407" i="5"/>
  <c r="X2407" i="5" s="1"/>
  <c r="J2407" i="5"/>
  <c r="F2407" i="5"/>
  <c r="AB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I2446" i="5"/>
  <c r="E2446" i="5"/>
  <c r="X2446" i="5" s="1"/>
  <c r="R2446" i="5"/>
  <c r="F2446" i="5"/>
  <c r="H2446" i="5"/>
  <c r="T2458" i="5"/>
  <c r="S2458" i="5"/>
  <c r="E2462" i="5"/>
  <c r="X2462" i="5" s="1"/>
  <c r="R2462" i="5"/>
  <c r="T2474" i="5"/>
  <c r="S2474" i="5"/>
  <c r="H2478" i="5"/>
  <c r="T2490" i="5"/>
  <c r="S2490" i="5"/>
  <c r="I2494" i="5"/>
  <c r="E2494" i="5"/>
  <c r="X2494" i="5" s="1"/>
  <c r="R2494" i="5"/>
  <c r="F2494" i="5"/>
  <c r="H2494" i="5"/>
  <c r="H2363" i="5"/>
  <c r="H2367" i="5"/>
  <c r="H2371" i="5"/>
  <c r="H2379" i="5"/>
  <c r="AB2395" i="5"/>
  <c r="AB2454" i="5"/>
  <c r="AB2470" i="5"/>
  <c r="AB2486" i="5"/>
  <c r="S2390" i="5"/>
  <c r="S2394" i="5"/>
  <c r="S2398" i="5"/>
  <c r="S2400" i="5"/>
  <c r="S2402" i="5"/>
  <c r="H2404"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I2427" i="5"/>
  <c r="E2427" i="5"/>
  <c r="X2427" i="5" s="1"/>
  <c r="E2431" i="5"/>
  <c r="X2431" i="5" s="1"/>
  <c r="I2435" i="5"/>
  <c r="E2435" i="5"/>
  <c r="X2435" i="5" s="1"/>
  <c r="I2439" i="5"/>
  <c r="E2439" i="5"/>
  <c r="X2439" i="5" s="1"/>
  <c r="E2443" i="5"/>
  <c r="X2443" i="5" s="1"/>
  <c r="G2451" i="5"/>
  <c r="I2452" i="5"/>
  <c r="E2452" i="5"/>
  <c r="X2452" i="5" s="1"/>
  <c r="J2452" i="5"/>
  <c r="G2455" i="5"/>
  <c r="G2459" i="5"/>
  <c r="G2463" i="5"/>
  <c r="I2468" i="5"/>
  <c r="G2471" i="5"/>
  <c r="G2475" i="5"/>
  <c r="G2479" i="5"/>
  <c r="I2480" i="5"/>
  <c r="E2480" i="5"/>
  <c r="X2480" i="5" s="1"/>
  <c r="J2480" i="5"/>
  <c r="G2487" i="5"/>
  <c r="I2488" i="5"/>
  <c r="E2488" i="5"/>
  <c r="X2488" i="5" s="1"/>
  <c r="J2488" i="5"/>
  <c r="F38" i="6"/>
  <c r="H38" i="6"/>
  <c r="F43" i="6"/>
  <c r="D43" i="6"/>
  <c r="F28" i="6"/>
  <c r="H28" i="6" s="1"/>
  <c r="D28" i="6" s="1"/>
  <c r="F33" i="6"/>
  <c r="G2404"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R2451" i="5"/>
  <c r="H2451" i="5"/>
  <c r="R2455" i="5"/>
  <c r="H2455" i="5"/>
  <c r="R2459" i="5"/>
  <c r="H2459" i="5"/>
  <c r="R2463" i="5"/>
  <c r="H2463" i="5"/>
  <c r="R2471" i="5"/>
  <c r="H2471" i="5"/>
  <c r="AB2473" i="5"/>
  <c r="R2475" i="5"/>
  <c r="H2475" i="5"/>
  <c r="R2479" i="5"/>
  <c r="H2479" i="5"/>
  <c r="R2487" i="5"/>
  <c r="H2487" i="5"/>
  <c r="G2489" i="5"/>
  <c r="AB2489" i="5"/>
  <c r="AB2497" i="5"/>
  <c r="G2446" i="5"/>
  <c r="G2478" i="5"/>
  <c r="G2494" i="5"/>
  <c r="F21" i="6"/>
  <c r="F36" i="6" s="1"/>
  <c r="G18" i="6"/>
  <c r="H18" i="6"/>
  <c r="D18" i="6" s="1"/>
  <c r="F32" i="6"/>
  <c r="H32" i="6" s="1"/>
  <c r="D32" i="6" s="1"/>
  <c r="F843" i="5"/>
  <c r="F2223" i="5"/>
  <c r="J2223" i="5"/>
  <c r="J2239" i="5"/>
  <c r="E1500" i="5"/>
  <c r="X1500" i="5" s="1"/>
  <c r="I2492" i="5"/>
  <c r="I847" i="5"/>
  <c r="J2256" i="5"/>
  <c r="F2256" i="5"/>
  <c r="J1903" i="5"/>
  <c r="R1809" i="5"/>
  <c r="F2295" i="5"/>
  <c r="R1992" i="5"/>
  <c r="F2008" i="5"/>
  <c r="J2384" i="5"/>
  <c r="I2191" i="5"/>
  <c r="H2008" i="5"/>
  <c r="F1888" i="5"/>
  <c r="J2160" i="5"/>
  <c r="H1992" i="5"/>
  <c r="I328" i="5"/>
  <c r="F2080" i="5"/>
  <c r="E1440" i="5"/>
  <c r="X1440" i="5" s="1"/>
  <c r="R2008" i="5"/>
  <c r="J2008" i="5"/>
  <c r="J1888" i="5"/>
  <c r="E2160" i="5"/>
  <c r="X2160" i="5" s="1"/>
  <c r="G590" i="5"/>
  <c r="R590" i="5"/>
  <c r="R1991" i="5"/>
  <c r="I1991" i="5"/>
  <c r="R1777" i="5"/>
  <c r="J2255" i="5"/>
  <c r="F863" i="5"/>
  <c r="J863" i="5"/>
  <c r="E863" i="5"/>
  <c r="X863" i="5" s="1"/>
  <c r="E2161" i="5"/>
  <c r="X2161" i="5" s="1"/>
  <c r="E2048" i="5"/>
  <c r="X2048" i="5" s="1"/>
  <c r="R644" i="5"/>
  <c r="E943" i="5"/>
  <c r="X943" i="5" s="1"/>
  <c r="E644" i="5"/>
  <c r="X644" i="5" s="1"/>
  <c r="E1168" i="5"/>
  <c r="X1168" i="5" s="1"/>
  <c r="G644" i="5"/>
  <c r="F943" i="5"/>
  <c r="I1168" i="5"/>
  <c r="R2295" i="5"/>
  <c r="H943" i="5"/>
  <c r="J943" i="5"/>
  <c r="E2302" i="5"/>
  <c r="X2302" i="5" s="1"/>
  <c r="F2302" i="5"/>
  <c r="H2327" i="5"/>
  <c r="E840" i="5"/>
  <c r="X840" i="5" s="1"/>
  <c r="R840" i="5"/>
  <c r="H879" i="5"/>
  <c r="E879" i="5"/>
  <c r="X879" i="5" s="1"/>
  <c r="F590" i="5"/>
  <c r="R2351" i="5"/>
  <c r="J590" i="5"/>
  <c r="E500" i="5"/>
  <c r="X500" i="5" s="1"/>
  <c r="F2030" i="5"/>
  <c r="F1732" i="5"/>
  <c r="J1732" i="5"/>
  <c r="F887" i="5"/>
  <c r="I887" i="5"/>
  <c r="F2311" i="5"/>
  <c r="I316" i="5"/>
  <c r="I1864" i="5"/>
  <c r="H887" i="5"/>
  <c r="J887" i="5"/>
  <c r="I356" i="5"/>
  <c r="F1856" i="5"/>
  <c r="E887" i="5"/>
  <c r="X887" i="5" s="1"/>
  <c r="F1864" i="5"/>
  <c r="J1864" i="5"/>
  <c r="J1856" i="5"/>
  <c r="E480" i="5"/>
  <c r="X480" i="5" s="1"/>
  <c r="I780" i="5"/>
  <c r="F2327" i="5"/>
  <c r="I1856" i="5"/>
  <c r="E1408" i="5"/>
  <c r="X1408" i="5" s="1"/>
  <c r="J780" i="5"/>
  <c r="F780" i="5"/>
  <c r="E516" i="5"/>
  <c r="X516" i="5" s="1"/>
  <c r="H780" i="5"/>
  <c r="E2080" i="5"/>
  <c r="X2080" i="5" s="1"/>
  <c r="J2080" i="5"/>
  <c r="I807" i="5"/>
  <c r="J867" i="5"/>
  <c r="G2255" i="5"/>
  <c r="E2223" i="5"/>
  <c r="X2223" i="5" s="1"/>
  <c r="R2255" i="5"/>
  <c r="I500" i="5"/>
  <c r="J1910" i="5"/>
  <c r="I867" i="5"/>
  <c r="F807" i="5"/>
  <c r="E412" i="5"/>
  <c r="X412" i="5" s="1"/>
  <c r="H1910" i="5"/>
  <c r="F919" i="5"/>
  <c r="I2223" i="5"/>
  <c r="G840" i="5"/>
  <c r="G867" i="5"/>
  <c r="R2376" i="5"/>
  <c r="H2123" i="5"/>
  <c r="F1918" i="5"/>
  <c r="G780" i="5"/>
  <c r="F2285" i="5"/>
  <c r="H2311" i="5"/>
  <c r="F2123" i="5"/>
  <c r="H1918" i="5"/>
  <c r="J924" i="5"/>
  <c r="I2123" i="5"/>
  <c r="F1880" i="5"/>
  <c r="G951" i="5"/>
  <c r="I795" i="5"/>
  <c r="J795" i="5"/>
  <c r="E927" i="5"/>
  <c r="X927" i="5" s="1"/>
  <c r="E795" i="5"/>
  <c r="X795" i="5" s="1"/>
  <c r="G2048" i="5"/>
  <c r="G1968" i="5"/>
  <c r="G2016" i="5"/>
  <c r="G927" i="5"/>
  <c r="J1355" i="5"/>
  <c r="R1355" i="5"/>
  <c r="F1355" i="5"/>
  <c r="E1355" i="5"/>
  <c r="X1355" i="5" s="1"/>
  <c r="R1732" i="5"/>
  <c r="H1732" i="5"/>
  <c r="G1355" i="5"/>
  <c r="I1987" i="5"/>
  <c r="R1833" i="5"/>
  <c r="H1355" i="5"/>
  <c r="E1353" i="5"/>
  <c r="X1353" i="5" s="1"/>
  <c r="E2030" i="5"/>
  <c r="X2030" i="5" s="1"/>
  <c r="G887" i="5"/>
  <c r="G2302" i="5"/>
  <c r="I2048" i="5"/>
  <c r="R2016" i="5"/>
  <c r="F2016" i="5"/>
  <c r="I919" i="5"/>
  <c r="J927" i="5"/>
  <c r="J919" i="5"/>
  <c r="E316" i="5"/>
  <c r="X316" i="5" s="1"/>
  <c r="R1987" i="5"/>
  <c r="G819" i="5"/>
  <c r="E1732" i="5"/>
  <c r="X1732" i="5" s="1"/>
  <c r="H2030" i="5"/>
  <c r="F1987" i="5"/>
  <c r="R2264" i="5"/>
  <c r="G2080" i="5"/>
  <c r="R1907" i="5"/>
  <c r="R1353" i="5"/>
  <c r="G1907" i="5"/>
  <c r="G2030" i="5"/>
  <c r="G2147" i="5"/>
  <c r="H795" i="5"/>
  <c r="I927" i="5"/>
  <c r="E919" i="5"/>
  <c r="X919" i="5" s="1"/>
  <c r="E1907" i="5"/>
  <c r="X1907" i="5" s="1"/>
  <c r="G2160" i="5"/>
  <c r="G1732" i="5"/>
  <c r="J2374" i="5"/>
  <c r="E2374" i="5"/>
  <c r="X2374" i="5" s="1"/>
  <c r="E1492" i="5"/>
  <c r="X1492" i="5" s="1"/>
  <c r="E1460" i="5"/>
  <c r="X1460" i="5" s="1"/>
  <c r="R1388" i="5"/>
  <c r="E1974" i="5"/>
  <c r="X1974" i="5" s="1"/>
  <c r="G1492" i="5"/>
  <c r="F832" i="5"/>
  <c r="G2372" i="5"/>
  <c r="R2046" i="5"/>
  <c r="J2046" i="5"/>
  <c r="F2046" i="5"/>
  <c r="I1982" i="5"/>
  <c r="H2147" i="5"/>
  <c r="H2131" i="5"/>
  <c r="R2372" i="5"/>
  <c r="J2147" i="5"/>
  <c r="F1712" i="5"/>
  <c r="F2374" i="5"/>
  <c r="F1903" i="5"/>
  <c r="R832" i="5"/>
  <c r="G2046" i="5"/>
  <c r="R2038" i="5"/>
  <c r="J2038" i="5"/>
  <c r="F2038"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H1991" i="5"/>
  <c r="J1991" i="5"/>
  <c r="E1991" i="5"/>
  <c r="X1991" i="5" s="1"/>
  <c r="G1991" i="5"/>
  <c r="R2075" i="5"/>
  <c r="E2075" i="5"/>
  <c r="X2075" i="5" s="1"/>
  <c r="G787" i="5"/>
  <c r="I772" i="5"/>
  <c r="H1987" i="5"/>
  <c r="E1987" i="5"/>
  <c r="X1987" i="5" s="1"/>
  <c r="J1987" i="5"/>
  <c r="R1306" i="5"/>
  <c r="J1291" i="5"/>
  <c r="H772" i="5"/>
  <c r="I832" i="5"/>
  <c r="H1777" i="5"/>
  <c r="I1777" i="5"/>
  <c r="F1777" i="5"/>
  <c r="G2131" i="5"/>
  <c r="G2374" i="5"/>
  <c r="G1974" i="5"/>
  <c r="G1214" i="5"/>
  <c r="G832" i="5"/>
  <c r="G815" i="5"/>
  <c r="H2282" i="5"/>
  <c r="E2247" i="5"/>
  <c r="X2247" i="5" s="1"/>
  <c r="I2247" i="5"/>
  <c r="G2247" i="5"/>
  <c r="F1183" i="5"/>
  <c r="H904" i="5"/>
  <c r="I904" i="5"/>
  <c r="E904" i="5"/>
  <c r="X904" i="5" s="1"/>
  <c r="J904" i="5"/>
  <c r="G904" i="5"/>
  <c r="H768" i="5"/>
  <c r="F768" i="5"/>
  <c r="R768" i="5"/>
  <c r="E768" i="5"/>
  <c r="X768" i="5" s="1"/>
  <c r="I768" i="5"/>
  <c r="J768" i="5"/>
  <c r="G768" i="5"/>
  <c r="R847" i="5"/>
  <c r="G847" i="5"/>
  <c r="R1255" i="5"/>
  <c r="I1255" i="5"/>
  <c r="J2295" i="5"/>
  <c r="H2124" i="5"/>
  <c r="F2124" i="5"/>
  <c r="H2028" i="5"/>
  <c r="E2028" i="5"/>
  <c r="X2028" i="5" s="1"/>
  <c r="I2028" i="5"/>
  <c r="J2028" i="5"/>
  <c r="G2028" i="5"/>
  <c r="G1936" i="5"/>
  <c r="H1504" i="5"/>
  <c r="F1504" i="5"/>
  <c r="J1472" i="5"/>
  <c r="H1472" i="5"/>
  <c r="F1472" i="5"/>
  <c r="R1472" i="5"/>
  <c r="G1472" i="5"/>
  <c r="F1452" i="5"/>
  <c r="G1360" i="5"/>
  <c r="R879" i="5"/>
  <c r="G879" i="5"/>
  <c r="H1215" i="5"/>
  <c r="J1215" i="5"/>
  <c r="E1215" i="5"/>
  <c r="X1215" i="5" s="1"/>
  <c r="G1215" i="5"/>
  <c r="R863" i="5"/>
  <c r="G863" i="5"/>
  <c r="R955" i="5"/>
  <c r="J240" i="5"/>
  <c r="H240" i="5"/>
  <c r="R240" i="5"/>
  <c r="F240" i="5"/>
  <c r="G240" i="5"/>
  <c r="I240" i="5"/>
  <c r="J1195" i="5"/>
  <c r="E1195" i="5"/>
  <c r="X1195" i="5" s="1"/>
  <c r="I1195" i="5"/>
  <c r="R1195" i="5"/>
  <c r="G1195" i="5"/>
  <c r="H1128" i="5"/>
  <c r="E1352" i="5"/>
  <c r="X1352" i="5" s="1"/>
  <c r="G1352" i="5"/>
  <c r="H847" i="5"/>
  <c r="H2276" i="5"/>
  <c r="H2176" i="5"/>
  <c r="J2176" i="5"/>
  <c r="E2176" i="5"/>
  <c r="X2176" i="5" s="1"/>
  <c r="F2176" i="5"/>
  <c r="I2176" i="5"/>
  <c r="R2176" i="5"/>
  <c r="G2176" i="5"/>
  <c r="F2040" i="5"/>
  <c r="J2040" i="5"/>
  <c r="R2040" i="5"/>
  <c r="G2040" i="5"/>
  <c r="H1971" i="5"/>
  <c r="J1971" i="5"/>
  <c r="E1971" i="5"/>
  <c r="X1971" i="5" s="1"/>
  <c r="R1971" i="5"/>
  <c r="F1971" i="5"/>
  <c r="I1971" i="5"/>
  <c r="G1971" i="5"/>
  <c r="E1872" i="5"/>
  <c r="X1872" i="5" s="1"/>
  <c r="R1872" i="5"/>
  <c r="H1872" i="5"/>
  <c r="J412" i="5"/>
  <c r="R412" i="5"/>
  <c r="F412" i="5"/>
  <c r="H412" i="5"/>
  <c r="G412" i="5"/>
  <c r="J352" i="5"/>
  <c r="J320" i="5"/>
  <c r="H320" i="5"/>
  <c r="G320" i="5"/>
  <c r="F1247" i="5"/>
  <c r="R256" i="5"/>
  <c r="E256" i="5"/>
  <c r="X256" i="5" s="1"/>
  <c r="J356" i="5"/>
  <c r="H356" i="5"/>
  <c r="F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R2460" i="5"/>
  <c r="G2460" i="5"/>
  <c r="F42" i="6"/>
  <c r="H42" i="6" s="1"/>
  <c r="D42" i="6" s="1"/>
  <c r="F37" i="6"/>
  <c r="H37" i="6"/>
  <c r="D37" i="6"/>
  <c r="F27" i="6"/>
  <c r="H27" i="6"/>
  <c r="D27" i="6" s="1"/>
  <c r="H22" i="6"/>
  <c r="D22" i="6" s="1"/>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J2439" i="5"/>
  <c r="H2439" i="5"/>
  <c r="F2439" i="5"/>
  <c r="R2439" i="5"/>
  <c r="R2254" i="5"/>
  <c r="F2254" i="5"/>
  <c r="J2234" i="5"/>
  <c r="H2196" i="5"/>
  <c r="R2196" i="5"/>
  <c r="F2196" i="5"/>
  <c r="J2196" i="5"/>
  <c r="R2180" i="5"/>
  <c r="E2180" i="5"/>
  <c r="X2180" i="5" s="1"/>
  <c r="R2161" i="5"/>
  <c r="H2161" i="5"/>
  <c r="E2091" i="5"/>
  <c r="X2091" i="5" s="1"/>
  <c r="R2123" i="5"/>
  <c r="E2123" i="5"/>
  <c r="X2123" i="5" s="1"/>
  <c r="E2107" i="5"/>
  <c r="X2107" i="5" s="1"/>
  <c r="I2300"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854" i="5"/>
  <c r="J854" i="5"/>
  <c r="E854" i="5"/>
  <c r="X854" i="5" s="1"/>
  <c r="I854"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G848" i="5"/>
  <c r="H820" i="5"/>
  <c r="F820" i="5"/>
  <c r="R820" i="5"/>
  <c r="E820" i="5"/>
  <c r="X820" i="5" s="1"/>
  <c r="I820" i="5"/>
  <c r="J820" i="5"/>
  <c r="J516" i="5"/>
  <c r="F516" i="5"/>
  <c r="H516" i="5"/>
  <c r="R516" i="5"/>
  <c r="H864" i="5"/>
  <c r="J864" i="5"/>
  <c r="J476" i="5"/>
  <c r="H476" i="5"/>
  <c r="F476" i="5"/>
  <c r="R476" i="5"/>
  <c r="R2492" i="5"/>
  <c r="I2352" i="5"/>
  <c r="H2366" i="5"/>
  <c r="H2296" i="5"/>
  <c r="J2296" i="5"/>
  <c r="E2296" i="5"/>
  <c r="X2296" i="5" s="1"/>
  <c r="F2296" i="5"/>
  <c r="I2296" i="5"/>
  <c r="H2280" i="5"/>
  <c r="R2280" i="5"/>
  <c r="E2280" i="5"/>
  <c r="X2280" i="5" s="1"/>
  <c r="J2280" i="5"/>
  <c r="F2280" i="5"/>
  <c r="I2280" i="5"/>
  <c r="G2439" i="5"/>
  <c r="J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E1969" i="5"/>
  <c r="X1969" i="5" s="1"/>
  <c r="E1967" i="5"/>
  <c r="X1967" i="5" s="1"/>
  <c r="R1967" i="5"/>
  <c r="F1967" i="5"/>
  <c r="I1967" i="5"/>
  <c r="F2048" i="5"/>
  <c r="J2048" i="5"/>
  <c r="R2048" i="5"/>
  <c r="I1968" i="5"/>
  <c r="H1496" i="5"/>
  <c r="R1496" i="5"/>
  <c r="J1464" i="5"/>
  <c r="J1444" i="5"/>
  <c r="H1444" i="5"/>
  <c r="F1444" i="5"/>
  <c r="E2231" i="5"/>
  <c r="X2231" i="5" s="1"/>
  <c r="I2231"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80" i="5"/>
  <c r="J404" i="5"/>
  <c r="H404" i="5"/>
  <c r="R404" i="5"/>
  <c r="F404" i="5"/>
  <c r="J328" i="5"/>
  <c r="H328" i="5"/>
  <c r="F328" i="5"/>
  <c r="R328" i="5"/>
  <c r="H1231" i="5"/>
  <c r="J1231" i="5"/>
  <c r="E1231" i="5"/>
  <c r="X1231" i="5" s="1"/>
  <c r="F1231" i="5"/>
  <c r="I1231" i="5"/>
  <c r="R1231" i="5"/>
  <c r="E1199" i="5"/>
  <c r="X1199" i="5" s="1"/>
  <c r="F1199" i="5"/>
  <c r="E872" i="5"/>
  <c r="X872" i="5" s="1"/>
  <c r="F872" i="5"/>
  <c r="J828" i="5"/>
  <c r="E828" i="5"/>
  <c r="X828" i="5" s="1"/>
  <c r="F828" i="5"/>
  <c r="R828" i="5"/>
  <c r="I828" i="5"/>
  <c r="I796" i="5"/>
  <c r="H264" i="5"/>
  <c r="H244" i="5"/>
  <c r="F244" i="5"/>
  <c r="G928" i="5"/>
  <c r="H1227" i="5"/>
  <c r="J1227" i="5"/>
  <c r="E1227" i="5"/>
  <c r="X1227" i="5" s="1"/>
  <c r="I1227" i="5"/>
  <c r="F1227" i="5"/>
  <c r="G492" i="5"/>
  <c r="G516" i="5"/>
  <c r="G476" i="5"/>
  <c r="H1191" i="5"/>
  <c r="J1191" i="5"/>
  <c r="E1191" i="5"/>
  <c r="X1191" i="5" s="1"/>
  <c r="R1191" i="5"/>
  <c r="I1191" i="5"/>
  <c r="F1191"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444" i="5"/>
  <c r="I1963" i="5"/>
  <c r="E1856" i="5"/>
  <c r="X1856" i="5" s="1"/>
  <c r="R1856" i="5"/>
  <c r="H1856" i="5"/>
  <c r="J1492" i="5"/>
  <c r="H1492" i="5"/>
  <c r="R1492" i="5"/>
  <c r="F1492"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71" i="5"/>
  <c r="J1171" i="5"/>
  <c r="H800" i="5"/>
  <c r="J800" i="5"/>
  <c r="I800" i="5"/>
  <c r="F800" i="5"/>
  <c r="E800" i="5"/>
  <c r="X800" i="5" s="1"/>
  <c r="R800" i="5"/>
  <c r="G548" i="5"/>
  <c r="G404" i="5"/>
  <c r="G328" i="5"/>
  <c r="H284" i="5"/>
  <c r="R284"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H456" i="5"/>
  <c r="R456" i="5"/>
  <c r="J380" i="5"/>
  <c r="D38" i="6"/>
  <c r="F1435" i="5"/>
  <c r="H549" i="5"/>
  <c r="I549" i="5"/>
  <c r="J513" i="5"/>
  <c r="I441" i="5"/>
  <c r="J441" i="5"/>
  <c r="E441" i="5"/>
  <c r="X441" i="5" s="1"/>
  <c r="G441" i="5"/>
  <c r="H361" i="5"/>
  <c r="J361" i="5"/>
  <c r="E361" i="5"/>
  <c r="X361" i="5" s="1"/>
  <c r="E1655" i="5"/>
  <c r="X1655" i="5" s="1"/>
  <c r="F1655" i="5"/>
  <c r="R1655" i="5"/>
  <c r="F1055" i="5"/>
  <c r="I1023" i="5"/>
  <c r="J716" i="5"/>
  <c r="F716" i="5"/>
  <c r="J684" i="5"/>
  <c r="R684" i="5"/>
  <c r="I197" i="5"/>
  <c r="E197" i="5"/>
  <c r="X197" i="5" s="1"/>
  <c r="J197" i="5"/>
  <c r="F197" i="5"/>
  <c r="R197" i="5"/>
  <c r="H197" i="5"/>
  <c r="G197" i="5"/>
  <c r="I165" i="5"/>
  <c r="E165" i="5"/>
  <c r="X165" i="5" s="1"/>
  <c r="J165" i="5"/>
  <c r="F165" i="5"/>
  <c r="R165" i="5"/>
  <c r="H165" i="5"/>
  <c r="G165" i="5"/>
  <c r="H1629" i="5"/>
  <c r="I642" i="5"/>
  <c r="E642" i="5"/>
  <c r="X642" i="5" s="1"/>
  <c r="R642" i="5"/>
  <c r="F642" i="5"/>
  <c r="G642" i="5"/>
  <c r="I610" i="5"/>
  <c r="E610" i="5"/>
  <c r="X610" i="5" s="1"/>
  <c r="R610" i="5"/>
  <c r="F610" i="5"/>
  <c r="J610" i="5"/>
  <c r="E531" i="5"/>
  <c r="X531" i="5" s="1"/>
  <c r="F531" i="5"/>
  <c r="E475" i="5"/>
  <c r="X475" i="5" s="1"/>
  <c r="H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D23" i="6"/>
  <c r="F2033" i="5"/>
  <c r="I2033" i="5"/>
  <c r="J493" i="5"/>
  <c r="E493" i="5"/>
  <c r="X493" i="5" s="1"/>
  <c r="G493" i="5"/>
  <c r="R485" i="5"/>
  <c r="J485" i="5"/>
  <c r="E485" i="5"/>
  <c r="X485" i="5" s="1"/>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359" i="5"/>
  <c r="H359" i="5"/>
  <c r="R1471" i="5"/>
  <c r="E1471" i="5"/>
  <c r="X1471" i="5" s="1"/>
  <c r="I1471" i="5"/>
  <c r="R555" i="5"/>
  <c r="J555" i="5"/>
  <c r="E555" i="5"/>
  <c r="X555" i="5" s="1"/>
  <c r="F555" i="5"/>
  <c r="H555" i="5"/>
  <c r="I555" i="5"/>
  <c r="J351" i="5"/>
  <c r="F351" i="5"/>
  <c r="I351" i="5"/>
  <c r="R323" i="5"/>
  <c r="J323" i="5"/>
  <c r="R295" i="5"/>
  <c r="H295"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R1611" i="5"/>
  <c r="E1611" i="5"/>
  <c r="X1611" i="5" s="1"/>
  <c r="J1595" i="5"/>
  <c r="F1595" i="5"/>
  <c r="R1595" i="5"/>
  <c r="E1595" i="5"/>
  <c r="X1595" i="5" s="1"/>
  <c r="I1595" i="5"/>
  <c r="E1563" i="5"/>
  <c r="X1563" i="5" s="1"/>
  <c r="H1340" i="5"/>
  <c r="J1308" i="5"/>
  <c r="R1308" i="5"/>
  <c r="R1292" i="5"/>
  <c r="E1292" i="5"/>
  <c r="X1292" i="5" s="1"/>
  <c r="H1292" i="5"/>
  <c r="J1260" i="5"/>
  <c r="F1260" i="5"/>
  <c r="R1260" i="5"/>
  <c r="E1260" i="5"/>
  <c r="X1260" i="5" s="1"/>
  <c r="H1260"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26" i="6"/>
  <c r="F31" i="6"/>
  <c r="H31" i="6" s="1"/>
  <c r="D31" i="6" s="1"/>
  <c r="F41" i="6"/>
  <c r="H41" i="6" s="1"/>
  <c r="D41" i="6" s="1"/>
  <c r="J2051" i="5"/>
  <c r="E1609" i="5"/>
  <c r="X1609" i="5" s="1"/>
  <c r="H1569" i="5"/>
  <c r="J1545" i="5"/>
  <c r="F1545" i="5"/>
  <c r="R1545" i="5"/>
  <c r="E1545" i="5"/>
  <c r="X1545" i="5" s="1"/>
  <c r="H1545" i="5"/>
  <c r="J1505" i="5"/>
  <c r="H1473" i="5"/>
  <c r="I1441" i="5"/>
  <c r="H1675" i="5"/>
  <c r="I1695" i="5"/>
  <c r="E1695" i="5"/>
  <c r="X1695" i="5" s="1"/>
  <c r="F1695" i="5"/>
  <c r="H1695" i="5"/>
  <c r="F1663" i="5"/>
  <c r="J1075" i="5"/>
  <c r="F1075" i="5"/>
  <c r="E1075" i="5"/>
  <c r="X1075" i="5" s="1"/>
  <c r="H1075" i="5"/>
  <c r="I1075" i="5"/>
  <c r="F1043" i="5"/>
  <c r="R1043" i="5"/>
  <c r="E1043" i="5"/>
  <c r="X1043" i="5" s="1"/>
  <c r="I1043" i="5"/>
  <c r="J1011" i="5"/>
  <c r="F1011" i="5"/>
  <c r="E1011" i="5"/>
  <c r="X1011" i="5" s="1"/>
  <c r="H1011" i="5"/>
  <c r="I1011" i="5"/>
  <c r="J1003" i="5"/>
  <c r="R1003" i="5"/>
  <c r="E1003" i="5"/>
  <c r="X1003" i="5" s="1"/>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J291" i="5"/>
  <c r="E291" i="5"/>
  <c r="X291" i="5" s="1"/>
  <c r="F291" i="5"/>
  <c r="H291" i="5"/>
  <c r="I651" i="5"/>
  <c r="E651" i="5"/>
  <c r="X651" i="5" s="1"/>
  <c r="F651" i="5"/>
  <c r="R619" i="5"/>
  <c r="I619" i="5"/>
  <c r="H619" i="5"/>
  <c r="R541" i="5"/>
  <c r="H541" i="5"/>
  <c r="I541" i="5"/>
  <c r="J541" i="5"/>
  <c r="E541" i="5"/>
  <c r="X541" i="5" s="1"/>
  <c r="F541"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R1689" i="5"/>
  <c r="R1511" i="5"/>
  <c r="J1511" i="5"/>
  <c r="E1511" i="5"/>
  <c r="X1511" i="5" s="1"/>
  <c r="F1511" i="5"/>
  <c r="H1511" i="5"/>
  <c r="I1511"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R1025" i="5"/>
  <c r="E1025" i="5"/>
  <c r="X1025" i="5" s="1"/>
  <c r="H1025" i="5"/>
  <c r="I1009" i="5"/>
  <c r="J1001" i="5"/>
  <c r="F1001" i="5"/>
  <c r="R1001" i="5"/>
  <c r="E1001" i="5"/>
  <c r="X1001" i="5" s="1"/>
  <c r="H1001" i="5"/>
  <c r="I1001" i="5"/>
  <c r="R993" i="5"/>
  <c r="E993" i="5"/>
  <c r="X993" i="5" s="1"/>
  <c r="H993" i="5"/>
  <c r="I985" i="5"/>
  <c r="E641" i="5"/>
  <c r="X641" i="5" s="1"/>
  <c r="R625" i="5"/>
  <c r="I625" i="5"/>
  <c r="E625" i="5"/>
  <c r="X625" i="5" s="1"/>
  <c r="J625" i="5"/>
  <c r="F625" i="5"/>
  <c r="R609" i="5"/>
  <c r="I609" i="5"/>
  <c r="E609" i="5"/>
  <c r="X609" i="5" s="1"/>
  <c r="H609" i="5"/>
  <c r="J609" i="5"/>
  <c r="F609" i="5"/>
  <c r="R593" i="5"/>
  <c r="I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R881" i="5"/>
  <c r="H881" i="5"/>
  <c r="F865" i="5"/>
  <c r="R865" i="5"/>
  <c r="E865" i="5"/>
  <c r="X865" i="5" s="1"/>
  <c r="H865" i="5"/>
  <c r="F849" i="5"/>
  <c r="E849" i="5"/>
  <c r="X849" i="5" s="1"/>
  <c r="J833" i="5"/>
  <c r="E817" i="5"/>
  <c r="X817" i="5" s="1"/>
  <c r="F785"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J809" i="5"/>
  <c r="R809" i="5"/>
  <c r="E809" i="5"/>
  <c r="X809" i="5" s="1"/>
  <c r="H809" i="5"/>
  <c r="J793" i="5"/>
  <c r="R777" i="5"/>
  <c r="I777" i="5"/>
  <c r="I758" i="5"/>
  <c r="E758" i="5"/>
  <c r="X758" i="5" s="1"/>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H280" i="5"/>
  <c r="R927" i="5"/>
  <c r="H927" i="5"/>
  <c r="F927" i="5"/>
  <c r="G2384" i="5"/>
  <c r="R2384" i="5"/>
  <c r="R2160" i="5"/>
  <c r="I2160" i="5"/>
  <c r="H2160" i="5"/>
  <c r="F2160" i="5"/>
  <c r="J280" i="5"/>
  <c r="G416" i="5"/>
  <c r="G2091" i="5"/>
  <c r="H2091" i="5"/>
  <c r="G2231" i="5"/>
  <c r="R2231" i="5"/>
  <c r="G2181" i="5"/>
  <c r="I2181" i="5"/>
  <c r="R807" i="5"/>
  <c r="G807" i="5"/>
  <c r="E807" i="5"/>
  <c r="X807" i="5" s="1"/>
  <c r="H807" i="5"/>
  <c r="J807" i="5"/>
  <c r="G280" i="5"/>
  <c r="I2472" i="5"/>
  <c r="E2472" i="5"/>
  <c r="X2472" i="5" s="1"/>
  <c r="J2472" i="5"/>
  <c r="J2030" i="5"/>
  <c r="I2030" i="5"/>
  <c r="R280" i="5"/>
  <c r="J1388" i="5"/>
  <c r="I1388" i="5"/>
  <c r="T429" i="5"/>
  <c r="J735" i="5"/>
  <c r="S477" i="5"/>
  <c r="S391" i="5"/>
  <c r="E384" i="5"/>
  <c r="X384" i="5" s="1"/>
  <c r="G219" i="5"/>
  <c r="I600" i="5"/>
  <c r="E640" i="5"/>
  <c r="X640" i="5" s="1"/>
  <c r="I367" i="5"/>
  <c r="H156" i="5"/>
  <c r="I144" i="5"/>
  <c r="I86" i="5"/>
  <c r="AB953" i="5"/>
  <c r="T1595" i="5"/>
  <c r="J1548" i="5"/>
  <c r="R952" i="5"/>
  <c r="S709" i="5"/>
  <c r="AB566" i="5"/>
  <c r="F440" i="5"/>
  <c r="AB197" i="5"/>
  <c r="R1335" i="5"/>
  <c r="R916" i="5"/>
  <c r="AB1174" i="5"/>
  <c r="S775" i="5"/>
  <c r="S666" i="5"/>
  <c r="F464" i="5"/>
  <c r="S214" i="5"/>
  <c r="T1169" i="5"/>
  <c r="F1315" i="5"/>
  <c r="AB1484" i="5"/>
  <c r="T1445" i="5"/>
  <c r="T740" i="5"/>
  <c r="E780" i="5"/>
  <c r="X780" i="5" s="1"/>
  <c r="R780" i="5"/>
  <c r="T1577" i="5"/>
  <c r="R584" i="5"/>
  <c r="E367" i="5"/>
  <c r="X367" i="5" s="1"/>
  <c r="R156" i="5"/>
  <c r="H86" i="5"/>
  <c r="F1548" i="5"/>
  <c r="S989" i="5"/>
  <c r="F1076" i="5"/>
  <c r="AB532" i="5"/>
  <c r="J440" i="5"/>
  <c r="J1335" i="5"/>
  <c r="H916" i="5"/>
  <c r="S947" i="5"/>
  <c r="T464" i="5"/>
  <c r="S626" i="5"/>
  <c r="R1315" i="5"/>
  <c r="F1664" i="5"/>
  <c r="T1659" i="5"/>
  <c r="T965" i="5"/>
  <c r="T1419" i="5"/>
  <c r="T698" i="5"/>
  <c r="E952" i="5"/>
  <c r="X952" i="5" s="1"/>
  <c r="J124" i="5"/>
  <c r="F124" i="5"/>
  <c r="E580" i="5"/>
  <c r="X580" i="5" s="1"/>
  <c r="E372" i="5"/>
  <c r="X372" i="5" s="1"/>
  <c r="S378" i="5"/>
  <c r="H502" i="5"/>
  <c r="G600" i="5"/>
  <c r="E584" i="5"/>
  <c r="X584" i="5" s="1"/>
  <c r="E502" i="5"/>
  <c r="X502" i="5" s="1"/>
  <c r="H219" i="5"/>
  <c r="J367" i="5"/>
  <c r="E92" i="5"/>
  <c r="X92" i="5" s="1"/>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G1315" i="5"/>
  <c r="S677" i="5"/>
  <c r="G1000" i="5"/>
  <c r="E940" i="5"/>
  <c r="X940" i="5" s="1"/>
  <c r="G1076" i="5"/>
  <c r="R384" i="5"/>
  <c r="S150" i="5"/>
  <c r="S656" i="5"/>
  <c r="T263" i="5"/>
  <c r="H1315" i="5"/>
  <c r="S161" i="5"/>
  <c r="E2167" i="5"/>
  <c r="X2167" i="5" s="1"/>
  <c r="S879" i="5"/>
  <c r="S543" i="5"/>
  <c r="S79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T331" i="5"/>
  <c r="S331" i="5"/>
  <c r="R372" i="5"/>
  <c r="J372" i="5"/>
  <c r="H372" i="5"/>
  <c r="T452" i="5"/>
  <c r="AB452" i="5"/>
  <c r="R464" i="5"/>
  <c r="J464" i="5"/>
  <c r="T571" i="5"/>
  <c r="S571" i="5"/>
  <c r="R811" i="5"/>
  <c r="G811" i="5"/>
  <c r="F1006" i="5"/>
  <c r="G1006" i="5"/>
  <c r="T1041" i="5"/>
  <c r="T1053" i="5"/>
  <c r="AB1053" i="5"/>
  <c r="T1059" i="5"/>
  <c r="S1059" i="5"/>
  <c r="G1064" i="5"/>
  <c r="F1064" i="5"/>
  <c r="E1222" i="5"/>
  <c r="X1222" i="5" s="1"/>
  <c r="G1222" i="5"/>
  <c r="R1222" i="5"/>
  <c r="F1279" i="5"/>
  <c r="G1279" i="5"/>
  <c r="E1310" i="5"/>
  <c r="X1310" i="5" s="1"/>
  <c r="R1310" i="5"/>
  <c r="G1310" i="5"/>
  <c r="H1335" i="5"/>
  <c r="E1335" i="5"/>
  <c r="X1335" i="5" s="1"/>
  <c r="H1345" i="5"/>
  <c r="E1345" i="5"/>
  <c r="X1345" i="5" s="1"/>
  <c r="T1401" i="5"/>
  <c r="S1401" i="5"/>
  <c r="S1431" i="5"/>
  <c r="T1431" i="5"/>
  <c r="T1477" i="5"/>
  <c r="AB1477" i="5"/>
  <c r="T1505" i="5"/>
  <c r="AB1505" i="5"/>
  <c r="T1641" i="5"/>
  <c r="AB1641" i="5"/>
  <c r="T1647" i="5"/>
  <c r="S1647" i="5"/>
  <c r="AB1687" i="5"/>
  <c r="T1687" i="5"/>
  <c r="S1699" i="5"/>
  <c r="T1699" i="5"/>
  <c r="T1844" i="5"/>
  <c r="AB1844" i="5"/>
  <c r="S1844" i="5"/>
  <c r="E2120" i="5"/>
  <c r="X2120" i="5" s="1"/>
  <c r="R2120" i="5"/>
  <c r="S2451" i="5"/>
  <c r="T2451" i="5"/>
  <c r="T499" i="5"/>
  <c r="AB577" i="5"/>
  <c r="G5" i="6"/>
  <c r="H5" i="6" s="1"/>
  <c r="D5" i="6" s="1"/>
  <c r="G6" i="6"/>
  <c r="H6" i="6" s="1"/>
  <c r="D6" i="6" s="1"/>
  <c r="I36" i="5"/>
  <c r="S96" i="5"/>
  <c r="AB96" i="5"/>
  <c r="I148" i="5"/>
  <c r="H148" i="5"/>
  <c r="T177" i="5"/>
  <c r="AB177"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S371" i="5"/>
  <c r="T371" i="5"/>
  <c r="I375" i="5"/>
  <c r="F375" i="5"/>
  <c r="H375" i="5"/>
  <c r="G375" i="5"/>
  <c r="R375" i="5"/>
  <c r="E382" i="5"/>
  <c r="X382" i="5" s="1"/>
  <c r="S394" i="5"/>
  <c r="T400" i="5"/>
  <c r="AB400" i="5"/>
  <c r="R406" i="5"/>
  <c r="H406" i="5"/>
  <c r="G406" i="5"/>
  <c r="AB413" i="5"/>
  <c r="S413" i="5"/>
  <c r="T420" i="5"/>
  <c r="AB420" i="5"/>
  <c r="S427" i="5"/>
  <c r="T427" i="5"/>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E664" i="5"/>
  <c r="X664" i="5" s="1"/>
  <c r="G664" i="5"/>
  <c r="J669" i="5"/>
  <c r="F669" i="5"/>
  <c r="R669" i="5"/>
  <c r="H669" i="5"/>
  <c r="I669" i="5"/>
  <c r="T675" i="5"/>
  <c r="S675" i="5"/>
  <c r="T680" i="5"/>
  <c r="AB680" i="5"/>
  <c r="S691" i="5"/>
  <c r="T691" i="5"/>
  <c r="S696" i="5"/>
  <c r="AB696" i="5"/>
  <c r="AB712" i="5"/>
  <c r="S712" i="5"/>
  <c r="T712" i="5"/>
  <c r="S723" i="5"/>
  <c r="T723" i="5"/>
  <c r="S773" i="5"/>
  <c r="AB773" i="5"/>
  <c r="S809" i="5"/>
  <c r="AB809" i="5"/>
  <c r="T816" i="5"/>
  <c r="S816" i="5"/>
  <c r="S835" i="5"/>
  <c r="AB848" i="5"/>
  <c r="S848" i="5"/>
  <c r="G860" i="5"/>
  <c r="H860" i="5"/>
  <c r="T867" i="5"/>
  <c r="S867" i="5"/>
  <c r="AB872" i="5"/>
  <c r="S872" i="5"/>
  <c r="T872" i="5"/>
  <c r="S915" i="5"/>
  <c r="T915" i="5"/>
  <c r="AB928" i="5"/>
  <c r="S928" i="5"/>
  <c r="T928" i="5"/>
  <c r="R939" i="5"/>
  <c r="G939" i="5"/>
  <c r="T951" i="5"/>
  <c r="S951" i="5"/>
  <c r="AB964" i="5"/>
  <c r="S964" i="5"/>
  <c r="T964" i="5"/>
  <c r="T969" i="5"/>
  <c r="AB969" i="5"/>
  <c r="S969" i="5"/>
  <c r="S975" i="5"/>
  <c r="T975" i="5"/>
  <c r="AB975" i="5"/>
  <c r="AB981" i="5"/>
  <c r="T981" i="5"/>
  <c r="F992" i="5"/>
  <c r="G992" i="5"/>
  <c r="J992" i="5"/>
  <c r="G998" i="5"/>
  <c r="J998" i="5"/>
  <c r="F1004" i="5"/>
  <c r="G1004" i="5"/>
  <c r="J1004" i="5"/>
  <c r="T1033" i="5"/>
  <c r="AB1033" i="5"/>
  <c r="S1033" i="5"/>
  <c r="S1039" i="5"/>
  <c r="AB1039" i="5"/>
  <c r="T1039" i="5"/>
  <c r="T1045" i="5"/>
  <c r="S1045" i="5"/>
  <c r="AB1045" i="5"/>
  <c r="F1056" i="5"/>
  <c r="G1056" i="5"/>
  <c r="F1068" i="5"/>
  <c r="G1068" i="5"/>
  <c r="J1068" i="5"/>
  <c r="T1080" i="5"/>
  <c r="I1089" i="5"/>
  <c r="E1089" i="5"/>
  <c r="X1089" i="5" s="1"/>
  <c r="H1112" i="5"/>
  <c r="G1112" i="5"/>
  <c r="I1121" i="5"/>
  <c r="H1144" i="5"/>
  <c r="F1144" i="5"/>
  <c r="J1144" i="5"/>
  <c r="R1144" i="5"/>
  <c r="S1149" i="5"/>
  <c r="T1149" i="5"/>
  <c r="T1153" i="5"/>
  <c r="S1153" i="5"/>
  <c r="E1157" i="5"/>
  <c r="X1157" i="5" s="1"/>
  <c r="I1157" i="5"/>
  <c r="S1167" i="5"/>
  <c r="T1167" i="5"/>
  <c r="S1178" i="5"/>
  <c r="AB1190" i="5"/>
  <c r="T1190" i="5"/>
  <c r="S1190" i="5"/>
  <c r="T1202" i="5"/>
  <c r="S1202"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S1517" i="5"/>
  <c r="T1517" i="5"/>
  <c r="AB1517" i="5"/>
  <c r="S1523" i="5"/>
  <c r="AB1523" i="5"/>
  <c r="T1523" i="5"/>
  <c r="J1540"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E1990" i="5"/>
  <c r="X1990" i="5" s="1"/>
  <c r="G1990" i="5"/>
  <c r="T2049" i="5"/>
  <c r="S2049" i="5"/>
  <c r="T2119" i="5"/>
  <c r="AB2119" i="5"/>
  <c r="S2119" i="5"/>
  <c r="F2144" i="5"/>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J243" i="5"/>
  <c r="E243" i="5"/>
  <c r="X243" i="5" s="1"/>
  <c r="T249" i="5"/>
  <c r="AB249" i="5"/>
  <c r="F255" i="5"/>
  <c r="G255" i="5"/>
  <c r="R255" i="5"/>
  <c r="J255" i="5"/>
  <c r="E255" i="5"/>
  <c r="X255" i="5" s="1"/>
  <c r="I255" i="5"/>
  <c r="S269" i="5"/>
  <c r="T269" i="5"/>
  <c r="T280" i="5"/>
  <c r="AB280" i="5"/>
  <c r="G286" i="5"/>
  <c r="F286" i="5"/>
  <c r="H286" i="5"/>
  <c r="S293" i="5"/>
  <c r="AB293" i="5"/>
  <c r="T293"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T376" i="5"/>
  <c r="AB376" i="5"/>
  <c r="T383" i="5"/>
  <c r="S383" i="5"/>
  <c r="T390" i="5"/>
  <c r="S390" i="5"/>
  <c r="T401" i="5"/>
  <c r="T407" i="5"/>
  <c r="S407" i="5"/>
  <c r="T414" i="5"/>
  <c r="S414" i="5"/>
  <c r="AB414" i="5"/>
  <c r="S421" i="5"/>
  <c r="AB421" i="5"/>
  <c r="T421" i="5"/>
  <c r="T428" i="5"/>
  <c r="AB428" i="5"/>
  <c r="T433" i="5"/>
  <c r="S433" i="5"/>
  <c r="S445" i="5"/>
  <c r="AB445" i="5"/>
  <c r="T450" i="5"/>
  <c r="S450" i="5"/>
  <c r="AB457" i="5"/>
  <c r="T457" i="5"/>
  <c r="S457" i="5"/>
  <c r="S475" i="5"/>
  <c r="S481" i="5"/>
  <c r="AB481" i="5"/>
  <c r="T487" i="5"/>
  <c r="S487" i="5"/>
  <c r="T494" i="5"/>
  <c r="S494" i="5"/>
  <c r="T501" i="5"/>
  <c r="S501" i="5"/>
  <c r="AB501" i="5"/>
  <c r="T506" i="5"/>
  <c r="T524" i="5"/>
  <c r="AB524" i="5"/>
  <c r="T530" i="5"/>
  <c r="S530" i="5"/>
  <c r="AB548" i="5"/>
  <c r="T548" i="5"/>
  <c r="T554" i="5"/>
  <c r="S554" i="5"/>
  <c r="AB565" i="5"/>
  <c r="S565" i="5"/>
  <c r="AB569" i="5"/>
  <c r="T569" i="5"/>
  <c r="T574" i="5"/>
  <c r="S574" i="5"/>
  <c r="AB574" i="5"/>
  <c r="T579" i="5"/>
  <c r="AB579" i="5"/>
  <c r="T595" i="5"/>
  <c r="S595" i="5"/>
  <c r="AB595" i="5"/>
  <c r="S605" i="5"/>
  <c r="AB605" i="5"/>
  <c r="AB620" i="5"/>
  <c r="S630" i="5"/>
  <c r="T630" i="5"/>
  <c r="AB630" i="5"/>
  <c r="S635" i="5"/>
  <c r="T635" i="5"/>
  <c r="T655" i="5"/>
  <c r="S655" i="5"/>
  <c r="AB661" i="5"/>
  <c r="T661" i="5"/>
  <c r="S661" i="5"/>
  <c r="AB665" i="5"/>
  <c r="S665" i="5"/>
  <c r="AB670" i="5"/>
  <c r="S670" i="5"/>
  <c r="T681" i="5"/>
  <c r="S681" i="5"/>
  <c r="T750" i="5"/>
  <c r="S750" i="5"/>
  <c r="AB750" i="5"/>
  <c r="I755" i="5"/>
  <c r="E755" i="5"/>
  <c r="X755" i="5" s="1"/>
  <c r="AB792" i="5"/>
  <c r="S792" i="5"/>
  <c r="AB849" i="5"/>
  <c r="S873" i="5"/>
  <c r="AB873" i="5"/>
  <c r="S929" i="5"/>
  <c r="AB929" i="5"/>
  <c r="T940" i="5"/>
  <c r="AB940" i="5"/>
  <c r="S940" i="5"/>
  <c r="AB945" i="5"/>
  <c r="S945" i="5"/>
  <c r="AB952" i="5"/>
  <c r="T952" i="5"/>
  <c r="T959" i="5"/>
  <c r="S970" i="5"/>
  <c r="T970" i="5"/>
  <c r="S982" i="5"/>
  <c r="T982" i="5"/>
  <c r="AB988" i="5"/>
  <c r="S988" i="5"/>
  <c r="T988" i="5"/>
  <c r="S993" i="5"/>
  <c r="AB993" i="5"/>
  <c r="S999" i="5"/>
  <c r="T999" i="5"/>
  <c r="AB999" i="5"/>
  <c r="T1005" i="5"/>
  <c r="S1005" i="5"/>
  <c r="AB1005" i="5"/>
  <c r="T1011" i="5"/>
  <c r="S1011" i="5"/>
  <c r="AB1011" i="5"/>
  <c r="S1052" i="5"/>
  <c r="T1052" i="5"/>
  <c r="AB1063" i="5"/>
  <c r="S1063" i="5"/>
  <c r="T1063" i="5"/>
  <c r="T1069" i="5"/>
  <c r="AB1069" i="5"/>
  <c r="S1069" i="5"/>
  <c r="S1075" i="5"/>
  <c r="AB1075" i="5"/>
  <c r="T1075" i="5"/>
  <c r="AB1132" i="5"/>
  <c r="S1132" i="5"/>
  <c r="T1132" i="5"/>
  <c r="AB1136" i="5"/>
  <c r="S1136" i="5"/>
  <c r="T1136" i="5"/>
  <c r="S1294" i="5"/>
  <c r="T1314" i="5"/>
  <c r="S1387" i="5"/>
  <c r="T1409" i="5"/>
  <c r="S1409" i="5"/>
  <c r="T1423" i="5"/>
  <c r="S1423" i="5"/>
  <c r="T1455" i="5"/>
  <c r="S1455" i="5"/>
  <c r="AB1455" i="5"/>
  <c r="T1468" i="5"/>
  <c r="AB1468" i="5"/>
  <c r="S1475" i="5"/>
  <c r="T1475" i="5"/>
  <c r="S1489" i="5"/>
  <c r="T1489" i="5"/>
  <c r="AB1489" i="5"/>
  <c r="T1496" i="5"/>
  <c r="AB1496" i="5"/>
  <c r="T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R2205" i="5"/>
  <c r="H2205" i="5"/>
  <c r="F2240" i="5"/>
  <c r="I2240" i="5"/>
  <c r="G2240" i="5"/>
  <c r="T2327" i="5"/>
  <c r="S2327" i="5"/>
  <c r="S2349" i="5"/>
  <c r="T2379" i="5"/>
  <c r="S2379" i="5"/>
  <c r="AB2398" i="5"/>
  <c r="T2398" i="5"/>
  <c r="S2426" i="5"/>
  <c r="T2426"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T243" i="5"/>
  <c r="AB1852" i="5"/>
  <c r="S817" i="5"/>
  <c r="S348" i="5"/>
  <c r="AB243" i="5"/>
  <c r="I406" i="5"/>
  <c r="F382" i="5"/>
  <c r="F608" i="5"/>
  <c r="R371" i="5"/>
  <c r="S1581" i="5"/>
  <c r="AB1488" i="5"/>
  <c r="S680" i="5"/>
  <c r="AB269" i="5"/>
  <c r="S1127" i="5"/>
  <c r="T355" i="5"/>
  <c r="T1278" i="5"/>
  <c r="G212" i="5"/>
  <c r="T1074" i="5"/>
  <c r="E286" i="5"/>
  <c r="X286" i="5" s="1"/>
  <c r="R237" i="5"/>
  <c r="E212" i="5"/>
  <c r="X212" i="5" s="1"/>
  <c r="AB536" i="5"/>
  <c r="AB553" i="5"/>
  <c r="AB427" i="5"/>
  <c r="S360" i="5"/>
  <c r="S292" i="5"/>
  <c r="AB255" i="5"/>
  <c r="H438" i="5"/>
  <c r="AB286"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575" i="5"/>
  <c r="AB1222" i="5"/>
  <c r="T1379"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G1047" i="5"/>
  <c r="E1079" i="5"/>
  <c r="X1079" i="5" s="1"/>
  <c r="E999" i="5"/>
  <c r="X999" i="5" s="1"/>
  <c r="AB325" i="5"/>
  <c r="T413" i="5"/>
  <c r="R288" i="5"/>
  <c r="T463" i="5"/>
  <c r="AB706" i="5"/>
  <c r="AB234" i="5"/>
  <c r="H1047" i="5"/>
  <c r="F1079" i="5"/>
  <c r="I1445" i="5"/>
  <c r="I1509" i="5"/>
  <c r="R1617" i="5"/>
  <c r="I271" i="5"/>
  <c r="I547" i="5"/>
  <c r="J651" i="5"/>
  <c r="F56" i="5"/>
  <c r="R56" i="5"/>
  <c r="G56" i="5"/>
  <c r="H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R614" i="5"/>
  <c r="I614" i="5"/>
  <c r="E614" i="5"/>
  <c r="X614" i="5" s="1"/>
  <c r="J624" i="5"/>
  <c r="H639" i="5"/>
  <c r="I639" i="5"/>
  <c r="J639" i="5"/>
  <c r="E645" i="5"/>
  <c r="X645" i="5" s="1"/>
  <c r="R645" i="5"/>
  <c r="I645" i="5"/>
  <c r="G645" i="5"/>
  <c r="J675" i="5"/>
  <c r="E675" i="5"/>
  <c r="X675" i="5" s="1"/>
  <c r="G675" i="5"/>
  <c r="I691" i="5"/>
  <c r="G691" i="5"/>
  <c r="E691" i="5"/>
  <c r="X691" i="5" s="1"/>
  <c r="R739" i="5"/>
  <c r="G739" i="5"/>
  <c r="H739" i="5"/>
  <c r="R755" i="5"/>
  <c r="G755" i="5"/>
  <c r="H755" i="5"/>
  <c r="R823" i="5"/>
  <c r="I823" i="5"/>
  <c r="H823" i="5"/>
  <c r="R835" i="5"/>
  <c r="H835" i="5"/>
  <c r="I835" i="5"/>
  <c r="I878" i="5"/>
  <c r="F878" i="5"/>
  <c r="R891" i="5"/>
  <c r="F891" i="5"/>
  <c r="I891" i="5"/>
  <c r="H891" i="5"/>
  <c r="G896"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G1552" i="5"/>
  <c r="H1552" i="5"/>
  <c r="G1564" i="5"/>
  <c r="E1564" i="5"/>
  <c r="X1564" i="5" s="1"/>
  <c r="R1564" i="5"/>
  <c r="G1616" i="5"/>
  <c r="R1616" i="5"/>
  <c r="J1616" i="5"/>
  <c r="E1616" i="5"/>
  <c r="X1616" i="5" s="1"/>
  <c r="J1622" i="5"/>
  <c r="H1622" i="5"/>
  <c r="I1622" i="5"/>
  <c r="G1628" i="5"/>
  <c r="H1628" i="5"/>
  <c r="I1628" i="5"/>
  <c r="H1713"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164" i="5"/>
  <c r="X164" i="5" s="1"/>
  <c r="E152" i="5"/>
  <c r="X152" i="5" s="1"/>
  <c r="H2011" i="5"/>
  <c r="H1907" i="5"/>
  <c r="G364" i="5"/>
  <c r="F216" i="5"/>
  <c r="I799" i="5"/>
  <c r="E392" i="5"/>
  <c r="X392" i="5" s="1"/>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J676" i="5"/>
  <c r="J1420" i="5"/>
  <c r="R1420" i="5"/>
  <c r="G1227" i="5"/>
  <c r="R1227" i="5"/>
  <c r="H1195" i="5"/>
  <c r="F1195" i="5"/>
  <c r="F904" i="5"/>
  <c r="R904" i="5"/>
  <c r="J2301" i="5"/>
  <c r="R2301" i="5"/>
  <c r="I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H1239" i="5"/>
  <c r="J1239" i="5"/>
  <c r="G1833" i="5"/>
  <c r="J1833" i="5"/>
  <c r="H1833" i="5"/>
  <c r="G275" i="5"/>
  <c r="H228"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R896" i="5"/>
  <c r="J68" i="5"/>
  <c r="E1820" i="5"/>
  <c r="X1820" i="5" s="1"/>
  <c r="E1792" i="5"/>
  <c r="X1792" i="5" s="1"/>
  <c r="F1339" i="5"/>
  <c r="G1278" i="5"/>
  <c r="E487" i="5"/>
  <c r="X487" i="5" s="1"/>
  <c r="R275" i="5"/>
  <c r="E355" i="5"/>
  <c r="X355" i="5" s="1"/>
  <c r="E511" i="5"/>
  <c r="X511" i="5" s="1"/>
  <c r="R196" i="5"/>
  <c r="R190" i="5"/>
  <c r="H132" i="5"/>
  <c r="H120" i="5"/>
  <c r="J2406" i="5"/>
  <c r="J2088" i="5"/>
  <c r="H2088" i="5"/>
  <c r="F2001" i="5"/>
  <c r="H1857" i="5"/>
  <c r="G1713" i="5"/>
  <c r="R1448" i="5"/>
  <c r="J1564" i="5"/>
  <c r="R1713" i="5"/>
  <c r="F1080" i="5"/>
  <c r="F1016" i="5"/>
  <c r="E896" i="5"/>
  <c r="X896" i="5" s="1"/>
  <c r="J56" i="5"/>
  <c r="G2068" i="5"/>
  <c r="H1820" i="5"/>
  <c r="R2240" i="5"/>
  <c r="R2119" i="5"/>
  <c r="R559" i="5"/>
  <c r="E599" i="5"/>
  <c r="X599" i="5" s="1"/>
  <c r="H614" i="5"/>
  <c r="J487" i="5"/>
  <c r="J645" i="5"/>
  <c r="J355" i="5"/>
  <c r="H223" i="5"/>
  <c r="J511" i="5"/>
  <c r="E184" i="5"/>
  <c r="X184" i="5" s="1"/>
  <c r="R120" i="5"/>
  <c r="G2393" i="5"/>
  <c r="F2406" i="5"/>
  <c r="R2068" i="5"/>
  <c r="G1852" i="5"/>
  <c r="G1792" i="5"/>
  <c r="R2001" i="5"/>
  <c r="F1448" i="5"/>
  <c r="F1564" i="5"/>
  <c r="G1448" i="5"/>
  <c r="G835" i="5"/>
  <c r="R1140" i="5"/>
  <c r="E1273" i="5"/>
  <c r="X1273" i="5" s="1"/>
  <c r="J1080" i="5"/>
  <c r="J1016" i="5"/>
  <c r="H589" i="5"/>
  <c r="G1788" i="5"/>
  <c r="F614" i="5"/>
  <c r="H645" i="5"/>
  <c r="R223" i="5"/>
  <c r="R511" i="5"/>
  <c r="I184" i="5"/>
  <c r="E68" i="5"/>
  <c r="X68" i="5" s="1"/>
  <c r="E56" i="5"/>
  <c r="X56" i="5" s="1"/>
  <c r="F2068" i="5"/>
  <c r="I2068" i="5"/>
  <c r="G1752" i="5"/>
  <c r="I2001" i="5"/>
  <c r="J1628" i="5"/>
  <c r="J1329" i="5"/>
  <c r="G1140" i="5"/>
  <c r="I1273" i="5"/>
  <c r="R1283" i="5"/>
  <c r="J196" i="5"/>
  <c r="H1752" i="5"/>
  <c r="G1339" i="5"/>
  <c r="G1820" i="5"/>
  <c r="E1153" i="5"/>
  <c r="X1153" i="5" s="1"/>
  <c r="E1852" i="5"/>
  <c r="X1852" i="5" s="1"/>
  <c r="R342" i="5"/>
  <c r="G639" i="5"/>
  <c r="F639" i="5"/>
  <c r="E624" i="5"/>
  <c r="X624" i="5" s="1"/>
  <c r="E310" i="5"/>
  <c r="X310" i="5" s="1"/>
  <c r="J614" i="5"/>
  <c r="I275" i="5"/>
  <c r="F645" i="5"/>
  <c r="F223" i="5"/>
  <c r="H184" i="5"/>
  <c r="I56" i="5"/>
  <c r="R2199" i="5"/>
  <c r="E2406" i="5"/>
  <c r="X2406" i="5" s="1"/>
  <c r="H2240" i="5"/>
  <c r="G2205" i="5"/>
  <c r="R1857" i="5"/>
  <c r="H2001" i="5"/>
  <c r="F1628" i="5"/>
  <c r="J1552" i="5"/>
  <c r="R1339" i="5"/>
  <c r="H1140" i="5"/>
  <c r="H1273" i="5"/>
  <c r="E1283" i="5"/>
  <c r="X1283" i="5" s="1"/>
  <c r="R884" i="5"/>
  <c r="G2056" i="5"/>
  <c r="H1792" i="5"/>
  <c r="H1748" i="5"/>
  <c r="G915" i="5"/>
  <c r="I1117" i="5"/>
  <c r="J2369" i="5"/>
  <c r="R310" i="5"/>
  <c r="E639" i="5"/>
  <c r="X639" i="5" s="1"/>
  <c r="I624" i="5"/>
  <c r="I310" i="5"/>
  <c r="R184" i="5"/>
  <c r="H56" i="5"/>
  <c r="G2272" i="5"/>
  <c r="I1928" i="5"/>
  <c r="E1897" i="5"/>
  <c r="X1897" i="5" s="1"/>
  <c r="F1552" i="5"/>
  <c r="E1339" i="5"/>
  <c r="X1339" i="5" s="1"/>
  <c r="I1257" i="5"/>
  <c r="G1283" i="5"/>
  <c r="E878" i="5"/>
  <c r="X878" i="5" s="1"/>
  <c r="J184" i="5"/>
  <c r="J32" i="5"/>
  <c r="G891" i="5"/>
  <c r="E1752" i="5"/>
  <c r="X1752" i="5" s="1"/>
  <c r="G1928" i="5"/>
  <c r="J878" i="5"/>
  <c r="E2240" i="5"/>
  <c r="X2240" i="5" s="1"/>
  <c r="R2113" i="5"/>
  <c r="J2240" i="5"/>
  <c r="R1176" i="5"/>
  <c r="H1240" i="5"/>
  <c r="I1336" i="5"/>
  <c r="R277" i="5"/>
  <c r="I477" i="5"/>
  <c r="J1565" i="5"/>
  <c r="E2116" i="5"/>
  <c r="X2116" i="5" s="1"/>
  <c r="F2087" i="5"/>
  <c r="E1484" i="5"/>
  <c r="X1484" i="5" s="1"/>
  <c r="F176" i="5"/>
  <c r="R176" i="5"/>
  <c r="H176" i="5"/>
  <c r="J188" i="5"/>
  <c r="R188" i="5"/>
  <c r="H188" i="5"/>
  <c r="I188" i="5"/>
  <c r="E188" i="5"/>
  <c r="X188" i="5" s="1"/>
  <c r="G188" i="5"/>
  <c r="T194" i="5"/>
  <c r="S194" i="5"/>
  <c r="S200" i="5"/>
  <c r="T200" i="5"/>
  <c r="AB200" i="5"/>
  <c r="T206" i="5"/>
  <c r="S206" i="5"/>
  <c r="AB206" i="5"/>
  <c r="T222" i="5"/>
  <c r="S222" i="5"/>
  <c r="T227" i="5"/>
  <c r="AB227" i="5"/>
  <c r="S231" i="5"/>
  <c r="AB231" i="5"/>
  <c r="F236" i="5"/>
  <c r="R236" i="5"/>
  <c r="T242" i="5"/>
  <c r="S242" i="5"/>
  <c r="AB242" i="5"/>
  <c r="T248" i="5"/>
  <c r="AB248" i="5"/>
  <c r="S248" i="5"/>
  <c r="H254" i="5"/>
  <c r="R254" i="5"/>
  <c r="I254" i="5"/>
  <c r="E254" i="5"/>
  <c r="X254" i="5" s="1"/>
  <c r="G254" i="5"/>
  <c r="S261" i="5"/>
  <c r="F267" i="5"/>
  <c r="H267" i="5"/>
  <c r="I267" i="5"/>
  <c r="R267" i="5"/>
  <c r="S285" i="5"/>
  <c r="T285"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V338" i="5"/>
  <c r="G338" i="5" s="1"/>
  <c r="V306" i="5"/>
  <c r="R306" i="5" s="1"/>
  <c r="AB306" i="5"/>
  <c r="V178" i="5"/>
  <c r="F178" i="5" s="1"/>
  <c r="AB178"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H2116" i="5"/>
  <c r="F1484"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E2024" i="5"/>
  <c r="X2024" i="5" s="1"/>
  <c r="H1484" i="5"/>
  <c r="I1936" i="5"/>
  <c r="J1936" i="5"/>
  <c r="E2197" i="5"/>
  <c r="X2197" i="5" s="1"/>
  <c r="AB375" i="5"/>
  <c r="AB347" i="5"/>
  <c r="AB314" i="5"/>
  <c r="AB194" i="5"/>
  <c r="E399" i="5"/>
  <c r="X399" i="5" s="1"/>
  <c r="R641" i="5"/>
  <c r="I1176" i="5"/>
  <c r="F1208" i="5"/>
  <c r="E1663" i="5"/>
  <c r="X1663" i="5" s="1"/>
  <c r="F2377" i="5"/>
  <c r="J277" i="5"/>
  <c r="J595" i="5"/>
  <c r="E627" i="5"/>
  <c r="X627" i="5" s="1"/>
  <c r="R1549" i="5"/>
  <c r="R1613" i="5"/>
  <c r="F1023" i="5"/>
  <c r="I1565" i="5"/>
  <c r="F1963" i="5"/>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AB1432" i="5"/>
  <c r="S576" i="5"/>
  <c r="AB29" i="5"/>
  <c r="R2030" i="5"/>
  <c r="S95" i="5"/>
  <c r="T627" i="5"/>
  <c r="AB641" i="5"/>
  <c r="T369" i="5"/>
  <c r="S551" i="5"/>
  <c r="S637" i="5"/>
  <c r="T503" i="5"/>
  <c r="S503" i="5"/>
  <c r="J508" i="5"/>
  <c r="H508"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S961" i="5"/>
  <c r="T961" i="5"/>
  <c r="T1031" i="5"/>
  <c r="S1031" i="5"/>
  <c r="T1043" i="5"/>
  <c r="AB1043" i="5"/>
  <c r="S1143" i="5"/>
  <c r="S134" i="5"/>
  <c r="S145" i="5"/>
  <c r="AB336" i="5"/>
  <c r="S453" i="5"/>
  <c r="T665" i="5"/>
  <c r="T180" i="5"/>
  <c r="AB277" i="5"/>
  <c r="S441" i="5"/>
  <c r="T124" i="5"/>
  <c r="S855" i="5"/>
  <c r="T277" i="5"/>
  <c r="S163" i="5"/>
  <c r="J88" i="5"/>
  <c r="T435" i="5"/>
  <c r="T634" i="5"/>
  <c r="T639" i="5"/>
  <c r="T523" i="5"/>
  <c r="G1705" i="5"/>
  <c r="E1705" i="5"/>
  <c r="X1705" i="5" s="1"/>
  <c r="F1705" i="5"/>
  <c r="G1673" i="5"/>
  <c r="F1673" i="5"/>
  <c r="H1673" i="5"/>
  <c r="R577" i="5"/>
  <c r="E577" i="5"/>
  <c r="X577" i="5" s="1"/>
  <c r="H473" i="5"/>
  <c r="F473" i="5"/>
  <c r="R2051" i="5"/>
  <c r="I2051" i="5"/>
  <c r="E619" i="5"/>
  <c r="X619" i="5" s="1"/>
  <c r="F619" i="5"/>
  <c r="J619" i="5"/>
  <c r="G708" i="5"/>
  <c r="G672" i="5"/>
  <c r="R672" i="5"/>
  <c r="E672" i="5"/>
  <c r="X672" i="5" s="1"/>
  <c r="G291" i="5"/>
  <c r="R291" i="5"/>
  <c r="I291"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V186" i="5"/>
  <c r="G186" i="5" s="1"/>
  <c r="AB186" i="5"/>
  <c r="V154" i="5"/>
  <c r="H154" i="5" s="1"/>
  <c r="V138" i="5"/>
  <c r="R138" i="5" s="1"/>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T98" i="5"/>
  <c r="S98" i="5"/>
  <c r="S104" i="5"/>
  <c r="T104" i="5"/>
  <c r="T823" i="5"/>
  <c r="S823" i="5"/>
  <c r="J860" i="5"/>
  <c r="I860" i="5"/>
  <c r="R860" i="5"/>
  <c r="F860" i="5"/>
  <c r="S921" i="5"/>
  <c r="AB921" i="5"/>
  <c r="S2035" i="5"/>
  <c r="T2035" i="5"/>
  <c r="E2103" i="5"/>
  <c r="X2103" i="5" s="1"/>
  <c r="G2103" i="5"/>
  <c r="T2139" i="5"/>
  <c r="S2139" i="5"/>
  <c r="S962" i="5"/>
  <c r="J2368" i="5"/>
  <c r="I1145" i="5"/>
  <c r="S1163" i="5"/>
  <c r="S745" i="5"/>
  <c r="T745" i="5"/>
  <c r="J755" i="5"/>
  <c r="F755" i="5"/>
  <c r="T761" i="5"/>
  <c r="S761" i="5"/>
  <c r="S137" i="5"/>
  <c r="AB47" i="5"/>
  <c r="AB53" i="5"/>
  <c r="S204" i="5"/>
  <c r="T204" i="5"/>
  <c r="T209" i="5"/>
  <c r="AB209" i="5"/>
  <c r="S209" i="5"/>
  <c r="S215" i="5"/>
  <c r="S265" i="5"/>
  <c r="T265" i="5"/>
  <c r="S1141" i="5"/>
  <c r="T1141" i="5"/>
  <c r="T1198" i="5"/>
  <c r="AB1198" i="5"/>
  <c r="E1209" i="5"/>
  <c r="X1209" i="5" s="1"/>
  <c r="I1209" i="5"/>
  <c r="I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E681" i="5"/>
  <c r="X681" i="5" s="1"/>
  <c r="T686" i="5"/>
  <c r="S686" i="5"/>
  <c r="AB686" i="5"/>
  <c r="F691" i="5"/>
  <c r="J691" i="5"/>
  <c r="R691" i="5"/>
  <c r="H691" i="5"/>
  <c r="T697" i="5"/>
  <c r="S697" i="5"/>
  <c r="T702" i="5"/>
  <c r="S702" i="5"/>
  <c r="F707" i="5"/>
  <c r="T713" i="5"/>
  <c r="S713" i="5"/>
  <c r="T718" i="5"/>
  <c r="S718" i="5"/>
  <c r="AB718" i="5"/>
  <c r="J723" i="5"/>
  <c r="R723" i="5"/>
  <c r="H723" i="5"/>
  <c r="S729" i="5"/>
  <c r="T729" i="5"/>
  <c r="AB734" i="5"/>
  <c r="T734" i="5"/>
  <c r="AB2390" i="5"/>
  <c r="T2390" i="5"/>
  <c r="R2395" i="5"/>
  <c r="H2395" i="5"/>
  <c r="G2395" i="5"/>
  <c r="T2400" i="5"/>
  <c r="AB2400" i="5"/>
  <c r="S2414" i="5"/>
  <c r="T2414" i="5"/>
  <c r="R2427" i="5"/>
  <c r="J2427" i="5"/>
  <c r="H2427" i="5"/>
  <c r="F2427" i="5"/>
  <c r="G2427" i="5"/>
  <c r="T2435" i="5"/>
  <c r="S2435" i="5"/>
  <c r="AB2435" i="5"/>
  <c r="S2442" i="5"/>
  <c r="T2442" i="5"/>
  <c r="T2456" i="5"/>
  <c r="S2456" i="5"/>
  <c r="S2463" i="5"/>
  <c r="T2463" i="5"/>
  <c r="T2491" i="5"/>
  <c r="S2491"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G447" i="5"/>
  <c r="F542" i="5"/>
  <c r="S386" i="5"/>
  <c r="AB483" i="5"/>
  <c r="S380" i="5"/>
  <c r="E723" i="5"/>
  <c r="X723" i="5" s="1"/>
  <c r="E460" i="5"/>
  <c r="X460" i="5" s="1"/>
  <c r="R447" i="5"/>
  <c r="R2042" i="5"/>
  <c r="I460" i="5"/>
  <c r="F299" i="5"/>
  <c r="R951" i="5"/>
  <c r="F951" i="5"/>
  <c r="S364" i="5"/>
  <c r="R661" i="5"/>
  <c r="G2407" i="5"/>
  <c r="R565"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F1311" i="5"/>
  <c r="J1311" i="5"/>
  <c r="E1311" i="5"/>
  <c r="X1311" i="5" s="1"/>
  <c r="R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T1113" i="5"/>
  <c r="S1113" i="5"/>
  <c r="S739" i="5"/>
  <c r="T739" i="5"/>
  <c r="T744" i="5"/>
  <c r="AB744" i="5"/>
  <c r="S744" i="5"/>
  <c r="T760" i="5"/>
  <c r="AB760" i="5"/>
  <c r="J808" i="5"/>
  <c r="E808" i="5"/>
  <c r="X808" i="5" s="1"/>
  <c r="R808" i="5"/>
  <c r="I808" i="5"/>
  <c r="G808" i="5"/>
  <c r="F808" i="5"/>
  <c r="T815" i="5"/>
  <c r="S815"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71" i="5"/>
  <c r="R1619" i="5"/>
  <c r="J203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F206" i="5"/>
  <c r="E884" i="5"/>
  <c r="X884" i="5" s="1"/>
  <c r="F673" i="5"/>
  <c r="F508" i="5"/>
  <c r="E1934" i="5"/>
  <c r="X1934" i="5" s="1"/>
  <c r="H2068" i="5"/>
  <c r="F1275" i="5"/>
  <c r="G1894" i="5"/>
  <c r="R1194" i="5"/>
  <c r="R1985" i="5"/>
  <c r="J2009" i="5"/>
  <c r="G884" i="5"/>
  <c r="R524" i="5"/>
  <c r="G408" i="5"/>
  <c r="E792" i="5"/>
  <c r="X792" i="5" s="1"/>
  <c r="J884" i="5"/>
  <c r="H1720" i="5"/>
  <c r="I1894" i="5"/>
  <c r="E1884" i="5"/>
  <c r="X1884" i="5" s="1"/>
  <c r="E1177" i="5"/>
  <c r="X1177" i="5" s="1"/>
  <c r="G940" i="5"/>
  <c r="I1295" i="5"/>
  <c r="G803" i="5"/>
  <c r="F1985" i="5"/>
  <c r="F2009" i="5"/>
  <c r="J792" i="5"/>
  <c r="I884" i="5"/>
  <c r="F190" i="5"/>
  <c r="G2136" i="5"/>
  <c r="G2088" i="5"/>
  <c r="F2132" i="5"/>
  <c r="E2088" i="5"/>
  <c r="X2088" i="5" s="1"/>
  <c r="H1716" i="5"/>
  <c r="R2009" i="5"/>
  <c r="H792" i="5"/>
  <c r="F524" i="5"/>
  <c r="F408" i="5"/>
  <c r="F884" i="5"/>
  <c r="F628" i="5"/>
  <c r="G2132" i="5"/>
  <c r="F2112" i="5"/>
  <c r="E1720" i="5"/>
  <c r="X1720" i="5" s="1"/>
  <c r="R1884" i="5"/>
  <c r="F1140" i="5"/>
  <c r="F1401" i="5"/>
  <c r="G792" i="5"/>
  <c r="R408" i="5"/>
  <c r="J628" i="5"/>
  <c r="R1919" i="5"/>
  <c r="G907" i="5"/>
  <c r="G823" i="5"/>
  <c r="E1716" i="5"/>
  <c r="X1716" i="5" s="1"/>
  <c r="H2009" i="5"/>
  <c r="H924" i="5"/>
  <c r="G878" i="5"/>
  <c r="J552" i="5"/>
  <c r="H2393" i="5"/>
  <c r="E1338" i="5"/>
  <c r="X1338" i="5" s="1"/>
  <c r="J2410" i="5"/>
  <c r="J80" i="5"/>
  <c r="I1547" i="5"/>
  <c r="F1469" i="5"/>
  <c r="E1547" i="5"/>
  <c r="X1547" i="5" s="1"/>
  <c r="R1533" i="5"/>
  <c r="H2053" i="5"/>
  <c r="G2053" i="5"/>
  <c r="R2053" i="5"/>
  <c r="H1659" i="5"/>
  <c r="H1609" i="5"/>
  <c r="E1469" i="5"/>
  <c r="X1469" i="5" s="1"/>
  <c r="R1547" i="5"/>
  <c r="J1533"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R1437" i="5"/>
  <c r="E1533" i="5"/>
  <c r="X1533" i="5" s="1"/>
  <c r="G1623" i="5"/>
  <c r="E1623" i="5"/>
  <c r="X1623" i="5" s="1"/>
  <c r="R1515" i="5"/>
  <c r="G1451" i="5"/>
  <c r="H1324" i="5"/>
  <c r="I1324" i="5"/>
  <c r="AB143" i="5"/>
  <c r="T651" i="5"/>
  <c r="H2329" i="5"/>
  <c r="R2369" i="5"/>
  <c r="AB676" i="5"/>
  <c r="T226" i="5"/>
  <c r="S590" i="5"/>
  <c r="E1129" i="5"/>
  <c r="X1129" i="5" s="1"/>
  <c r="T295" i="5"/>
  <c r="T138" i="5"/>
  <c r="S529" i="5"/>
  <c r="T431" i="5"/>
  <c r="S235" i="5"/>
  <c r="T212" i="5"/>
  <c r="T95"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R1535" i="5"/>
  <c r="G1495" i="5"/>
  <c r="I1495" i="5"/>
  <c r="R1332" i="5"/>
  <c r="J1276" i="5"/>
  <c r="G1276" i="5"/>
  <c r="G437" i="5"/>
  <c r="H437" i="5"/>
  <c r="G393" i="5"/>
  <c r="F2440" i="5"/>
  <c r="G2385" i="5"/>
  <c r="R2385" i="5"/>
  <c r="G1561" i="5"/>
  <c r="F1561"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T207" i="5"/>
  <c r="AB207" i="5"/>
  <c r="AB43" i="5"/>
  <c r="I2035" i="5"/>
  <c r="S165" i="5"/>
  <c r="S107" i="5"/>
  <c r="F130" i="5"/>
  <c r="J130" i="5"/>
  <c r="AB35" i="5"/>
  <c r="S351" i="5"/>
  <c r="T351" i="5"/>
  <c r="T459"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H1577" i="5"/>
  <c r="J1633" i="5"/>
  <c r="R2035" i="5"/>
  <c r="E473" i="5"/>
  <c r="X473" i="5" s="1"/>
  <c r="F1005" i="5"/>
  <c r="J1581" i="5"/>
  <c r="R2305" i="5"/>
  <c r="G2337" i="5"/>
  <c r="R2353"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AB151" i="5"/>
  <c r="S317" i="5"/>
  <c r="T317" i="5"/>
  <c r="R1756" i="5"/>
  <c r="G175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E2365" i="5" l="1"/>
  <c r="X2365" i="5" s="1"/>
  <c r="J2365" i="5"/>
  <c r="I1512" i="5"/>
  <c r="G1512" i="5"/>
  <c r="J1512" i="5"/>
  <c r="H1512" i="5"/>
  <c r="F1512" i="5"/>
  <c r="R1512" i="5"/>
  <c r="E1436" i="5"/>
  <c r="X1436" i="5" s="1"/>
  <c r="J1436" i="5"/>
  <c r="H1436" i="5"/>
  <c r="F1436" i="5"/>
  <c r="I1436" i="5"/>
  <c r="G2072" i="5"/>
  <c r="F2072" i="5"/>
  <c r="R2072" i="5"/>
  <c r="E2072" i="5"/>
  <c r="X2072" i="5" s="1"/>
  <c r="G660" i="5"/>
  <c r="H660" i="5"/>
  <c r="J660" i="5"/>
  <c r="G1187" i="5"/>
  <c r="I1187" i="5"/>
  <c r="H1187" i="5"/>
  <c r="H843" i="5"/>
  <c r="I843" i="5"/>
  <c r="E843" i="5"/>
  <c r="X843" i="5" s="1"/>
  <c r="J843" i="5"/>
  <c r="R843" i="5"/>
  <c r="I496" i="5"/>
  <c r="J496" i="5"/>
  <c r="H496" i="5"/>
  <c r="R496" i="5"/>
  <c r="G496" i="5"/>
  <c r="E496" i="5"/>
  <c r="X496" i="5" s="1"/>
  <c r="I388" i="5"/>
  <c r="J388" i="5"/>
  <c r="H388" i="5"/>
  <c r="F388" i="5"/>
  <c r="R388" i="5"/>
  <c r="G388" i="5"/>
  <c r="H796" i="5"/>
  <c r="R796" i="5"/>
  <c r="F796" i="5"/>
  <c r="J796" i="5"/>
  <c r="G796" i="5"/>
  <c r="I864" i="5"/>
  <c r="R864" i="5"/>
  <c r="G864" i="5"/>
  <c r="R1239" i="5"/>
  <c r="E1239" i="5"/>
  <c r="X1239" i="5" s="1"/>
  <c r="I1239" i="5"/>
  <c r="F1239" i="5"/>
  <c r="G1239" i="5"/>
  <c r="E2039" i="5"/>
  <c r="X2039" i="5" s="1"/>
  <c r="J2072" i="5"/>
  <c r="F1187" i="5"/>
  <c r="G843" i="5"/>
  <c r="E388" i="5"/>
  <c r="X388" i="5" s="1"/>
  <c r="G2095" i="5"/>
  <c r="R2095" i="5"/>
  <c r="H2095" i="5"/>
  <c r="E2095" i="5"/>
  <c r="X2095" i="5" s="1"/>
  <c r="F2095" i="5"/>
  <c r="J2095" i="5"/>
  <c r="I2095" i="5"/>
  <c r="H1891" i="5"/>
  <c r="R1891" i="5"/>
  <c r="E1891" i="5"/>
  <c r="X1891" i="5" s="1"/>
  <c r="J1891" i="5"/>
  <c r="F1891" i="5"/>
  <c r="G1476" i="5"/>
  <c r="I1476" i="5"/>
  <c r="E1476" i="5"/>
  <c r="X1476" i="5" s="1"/>
  <c r="E1452" i="5"/>
  <c r="X1452" i="5" s="1"/>
  <c r="H1452" i="5"/>
  <c r="I1452" i="5"/>
  <c r="G1452" i="5"/>
  <c r="J1452" i="5"/>
  <c r="R1452" i="5"/>
  <c r="H352" i="5"/>
  <c r="I352" i="5"/>
  <c r="G352" i="5"/>
  <c r="R352" i="5"/>
  <c r="F352" i="5"/>
  <c r="E352" i="5"/>
  <c r="X352" i="5" s="1"/>
  <c r="G268" i="5"/>
  <c r="H268" i="5"/>
  <c r="R268" i="5"/>
  <c r="F268" i="5"/>
  <c r="I268" i="5"/>
  <c r="E268" i="5"/>
  <c r="X268" i="5" s="1"/>
  <c r="H1183" i="5"/>
  <c r="G1183" i="5"/>
  <c r="R827" i="5"/>
  <c r="F827" i="5"/>
  <c r="G827" i="5"/>
  <c r="H827" i="5"/>
  <c r="E827" i="5"/>
  <c r="X827" i="5" s="1"/>
  <c r="I827" i="5"/>
  <c r="J827" i="5"/>
  <c r="J955" i="5"/>
  <c r="E955" i="5"/>
  <c r="X955" i="5" s="1"/>
  <c r="I955" i="5"/>
  <c r="G2425" i="5"/>
  <c r="H2425" i="5"/>
  <c r="E2425" i="5"/>
  <c r="X2425" i="5" s="1"/>
  <c r="J2425" i="5"/>
  <c r="R2425" i="5"/>
  <c r="F2425" i="5"/>
  <c r="I2425" i="5"/>
  <c r="I2368" i="5"/>
  <c r="G2368" i="5"/>
  <c r="E2139" i="5"/>
  <c r="X2139" i="5" s="1"/>
  <c r="R2139" i="5"/>
  <c r="G2139" i="5"/>
  <c r="J2139" i="5"/>
  <c r="F2139" i="5"/>
  <c r="I2139" i="5"/>
  <c r="J2486" i="5"/>
  <c r="H2486" i="5"/>
  <c r="G2486" i="5"/>
  <c r="R2486" i="5"/>
  <c r="F2486" i="5"/>
  <c r="I2473" i="5"/>
  <c r="R2473" i="5"/>
  <c r="J2473" i="5"/>
  <c r="E2473" i="5"/>
  <c r="X2473" i="5" s="1"/>
  <c r="G2473" i="5"/>
  <c r="H745" i="5"/>
  <c r="R745" i="5"/>
  <c r="S838" i="5"/>
  <c r="T838" i="5"/>
  <c r="S865" i="5"/>
  <c r="AB865" i="5"/>
  <c r="T884" i="5"/>
  <c r="S884" i="5"/>
  <c r="AB903" i="5"/>
  <c r="T903" i="5"/>
  <c r="S903" i="5"/>
  <c r="E915" i="5"/>
  <c r="X915" i="5" s="1"/>
  <c r="J915" i="5"/>
  <c r="I915" i="5"/>
  <c r="AB955" i="5"/>
  <c r="T955" i="5"/>
  <c r="S955" i="5"/>
  <c r="G1012" i="5"/>
  <c r="F1012" i="5"/>
  <c r="AB1051" i="5"/>
  <c r="T1051" i="5"/>
  <c r="S1051" i="5"/>
  <c r="T1093" i="5"/>
  <c r="S1093" i="5"/>
  <c r="AB1099" i="5"/>
  <c r="T1099" i="5"/>
  <c r="F1124" i="5"/>
  <c r="J1124" i="5"/>
  <c r="T1270" i="5"/>
  <c r="S1270" i="5"/>
  <c r="T1294" i="5"/>
  <c r="AB1294" i="5"/>
  <c r="J1305" i="5"/>
  <c r="I1305" i="5"/>
  <c r="R1404" i="5"/>
  <c r="I1404" i="5"/>
  <c r="J1404" i="5"/>
  <c r="G1404" i="5"/>
  <c r="H1404" i="5"/>
  <c r="AB1443" i="5"/>
  <c r="T1443" i="5"/>
  <c r="S1443" i="5"/>
  <c r="G1456" i="5"/>
  <c r="H1456" i="5"/>
  <c r="AB1495" i="5"/>
  <c r="T1495" i="5"/>
  <c r="S1495" i="5"/>
  <c r="S1519" i="5"/>
  <c r="T1519" i="5"/>
  <c r="AB1519" i="5"/>
  <c r="T1525" i="5"/>
  <c r="S1525" i="5"/>
  <c r="S1538" i="5"/>
  <c r="T1538" i="5"/>
  <c r="AB1564" i="5"/>
  <c r="S1564" i="5"/>
  <c r="S1570" i="5"/>
  <c r="T1570" i="5"/>
  <c r="T1583" i="5"/>
  <c r="AB1583" i="5"/>
  <c r="S1583" i="5"/>
  <c r="T1653" i="5"/>
  <c r="S1653" i="5"/>
  <c r="T1685" i="5"/>
  <c r="S1685" i="5"/>
  <c r="S1698" i="5"/>
  <c r="T1698" i="5"/>
  <c r="I1727" i="5"/>
  <c r="H1727" i="5"/>
  <c r="J1727" i="5"/>
  <c r="E1727" i="5"/>
  <c r="X1727" i="5" s="1"/>
  <c r="F1727" i="5"/>
  <c r="R1727" i="5"/>
  <c r="G1727" i="5"/>
  <c r="E1737" i="5"/>
  <c r="X1737" i="5" s="1"/>
  <c r="R1737" i="5"/>
  <c r="J1737" i="5"/>
  <c r="S1743" i="5"/>
  <c r="AB1743" i="5"/>
  <c r="I1748" i="5"/>
  <c r="R1748" i="5"/>
  <c r="J1748" i="5"/>
  <c r="G1748" i="5"/>
  <c r="T1754" i="5"/>
  <c r="AB1754" i="5"/>
  <c r="J1760" i="5"/>
  <c r="G1760" i="5"/>
  <c r="F1760" i="5"/>
  <c r="T1778" i="5"/>
  <c r="S1778" i="5"/>
  <c r="S1789" i="5"/>
  <c r="T1789" i="5"/>
  <c r="S1795" i="5"/>
  <c r="T1795" i="5"/>
  <c r="E1800" i="5"/>
  <c r="X1800" i="5" s="1"/>
  <c r="J1800" i="5"/>
  <c r="H1800" i="5"/>
  <c r="F1800" i="5"/>
  <c r="AB1819" i="5"/>
  <c r="T1819" i="5"/>
  <c r="F1824" i="5"/>
  <c r="I1824" i="5"/>
  <c r="R1824" i="5"/>
  <c r="E1824" i="5"/>
  <c r="X1824" i="5" s="1"/>
  <c r="S1841" i="5"/>
  <c r="AB1841" i="5"/>
  <c r="T1841" i="5"/>
  <c r="T1846" i="5"/>
  <c r="S1846" i="5"/>
  <c r="AB1859" i="5"/>
  <c r="S1859" i="5"/>
  <c r="T1859" i="5"/>
  <c r="S1865" i="5"/>
  <c r="T1865" i="5"/>
  <c r="S1870" i="5"/>
  <c r="T1870" i="5"/>
  <c r="J1889" i="5"/>
  <c r="R1889" i="5"/>
  <c r="F1889" i="5"/>
  <c r="G1889" i="5"/>
  <c r="E1889" i="5"/>
  <c r="X1889" i="5" s="1"/>
  <c r="T1896" i="5"/>
  <c r="AB1896" i="5"/>
  <c r="S1896" i="5"/>
  <c r="R1900" i="5"/>
  <c r="J1900" i="5"/>
  <c r="E1900" i="5"/>
  <c r="X1900" i="5" s="1"/>
  <c r="I1900" i="5"/>
  <c r="H1900" i="5"/>
  <c r="F1900" i="5"/>
  <c r="G1900" i="5"/>
  <c r="S1907" i="5"/>
  <c r="AB1907" i="5"/>
  <c r="T1907" i="5"/>
  <c r="G1912" i="5"/>
  <c r="H1912" i="5"/>
  <c r="F1912" i="5"/>
  <c r="R1912" i="5"/>
  <c r="J1912" i="5"/>
  <c r="T1923" i="5"/>
  <c r="S1923" i="5"/>
  <c r="AB1923" i="5"/>
  <c r="AB1929" i="5"/>
  <c r="S1929" i="5"/>
  <c r="T1929" i="5"/>
  <c r="T1936" i="5"/>
  <c r="AB1936" i="5"/>
  <c r="S1936" i="5"/>
  <c r="T1942" i="5"/>
  <c r="AB1942" i="5"/>
  <c r="S1942" i="5"/>
  <c r="T1948" i="5"/>
  <c r="S1948" i="5"/>
  <c r="AB1948" i="5"/>
  <c r="S1954" i="5"/>
  <c r="T1954" i="5"/>
  <c r="E1959" i="5"/>
  <c r="X1959" i="5" s="1"/>
  <c r="H1959" i="5"/>
  <c r="I1959" i="5"/>
  <c r="F1959" i="5"/>
  <c r="R1959" i="5"/>
  <c r="T1966" i="5"/>
  <c r="AB1966" i="5"/>
  <c r="S1973" i="5"/>
  <c r="AB1973" i="5"/>
  <c r="T1979" i="5"/>
  <c r="S1979" i="5"/>
  <c r="AB1979" i="5"/>
  <c r="H1984" i="5"/>
  <c r="F1984" i="5"/>
  <c r="R1984" i="5"/>
  <c r="J1984" i="5"/>
  <c r="I1984" i="5"/>
  <c r="G1984" i="5"/>
  <c r="S1991" i="5"/>
  <c r="T1991" i="5"/>
  <c r="AB1991" i="5"/>
  <c r="S1997" i="5"/>
  <c r="T1997" i="5"/>
  <c r="T2004" i="5"/>
  <c r="AB2004" i="5"/>
  <c r="S2004" i="5"/>
  <c r="AB2011" i="5"/>
  <c r="T2011" i="5"/>
  <c r="R2017" i="5"/>
  <c r="F2017" i="5"/>
  <c r="J2017" i="5"/>
  <c r="G2017" i="5"/>
  <c r="H2017" i="5"/>
  <c r="I2017" i="5"/>
  <c r="T2028" i="5"/>
  <c r="AB2028" i="5"/>
  <c r="AB2043" i="5"/>
  <c r="S2043" i="5"/>
  <c r="T2043" i="5"/>
  <c r="T2050" i="5"/>
  <c r="S2050" i="5"/>
  <c r="F2056" i="5"/>
  <c r="I2056" i="5"/>
  <c r="T2069" i="5"/>
  <c r="S2069" i="5"/>
  <c r="S2076" i="5"/>
  <c r="T2076" i="5"/>
  <c r="R2081" i="5"/>
  <c r="J2081" i="5"/>
  <c r="H2081" i="5"/>
  <c r="I2081" i="5"/>
  <c r="AB2087" i="5"/>
  <c r="S2087" i="5"/>
  <c r="T2087" i="5"/>
  <c r="S2106" i="5"/>
  <c r="T2106" i="5"/>
  <c r="E2119" i="5"/>
  <c r="X2119" i="5" s="1"/>
  <c r="I2119" i="5"/>
  <c r="H2119" i="5"/>
  <c r="J2119" i="5"/>
  <c r="S2126" i="5"/>
  <c r="AB2126" i="5"/>
  <c r="T2126" i="5"/>
  <c r="S2132" i="5"/>
  <c r="T2132" i="5"/>
  <c r="S2138" i="5"/>
  <c r="T2138" i="5"/>
  <c r="I2144" i="5"/>
  <c r="G2144" i="5"/>
  <c r="H2144" i="5"/>
  <c r="J2144" i="5"/>
  <c r="T2151" i="5"/>
  <c r="S2151" i="5"/>
  <c r="AB2151" i="5"/>
  <c r="T2158" i="5"/>
  <c r="AB2158" i="5"/>
  <c r="AB2184" i="5"/>
  <c r="T2184" i="5"/>
  <c r="S2198" i="5"/>
  <c r="AB2198" i="5"/>
  <c r="T2198" i="5"/>
  <c r="AB2206" i="5"/>
  <c r="S2206" i="5"/>
  <c r="T2206" i="5"/>
  <c r="T2212" i="5"/>
  <c r="AB2212" i="5"/>
  <c r="S2212" i="5"/>
  <c r="T2219" i="5"/>
  <c r="AB2219" i="5"/>
  <c r="S2219" i="5"/>
  <c r="R2225" i="5"/>
  <c r="E2225" i="5"/>
  <c r="X2225" i="5" s="1"/>
  <c r="I2225" i="5"/>
  <c r="F2225" i="5"/>
  <c r="G2225" i="5"/>
  <c r="T2233" i="5"/>
  <c r="S2233" i="5"/>
  <c r="AB2247" i="5"/>
  <c r="T2247" i="5"/>
  <c r="S2247" i="5"/>
  <c r="T2263" i="5"/>
  <c r="AB2263" i="5"/>
  <c r="S2263" i="5"/>
  <c r="I2292" i="5"/>
  <c r="R2292" i="5"/>
  <c r="E2292" i="5"/>
  <c r="X2292" i="5" s="1"/>
  <c r="AB2425" i="5"/>
  <c r="S2425" i="5"/>
  <c r="T2425" i="5"/>
  <c r="T2433" i="5"/>
  <c r="AB2433" i="5"/>
  <c r="S2433" i="5"/>
  <c r="T2441" i="5"/>
  <c r="AB2441" i="5"/>
  <c r="AB2457" i="5"/>
  <c r="S2457" i="5"/>
  <c r="T2457" i="5"/>
  <c r="T2465" i="5"/>
  <c r="S2465" i="5"/>
  <c r="AB2465" i="5"/>
  <c r="S2473" i="5"/>
  <c r="T2473" i="5"/>
  <c r="T2481" i="5"/>
  <c r="S2481" i="5"/>
  <c r="AB2481" i="5"/>
  <c r="S2489" i="5"/>
  <c r="T2489" i="5"/>
  <c r="H2072" i="5"/>
  <c r="E20" i="5"/>
  <c r="X20" i="5" s="1"/>
  <c r="R20" i="5"/>
  <c r="G68" i="5"/>
  <c r="F68" i="5"/>
  <c r="R68" i="5"/>
  <c r="T157" i="5"/>
  <c r="S157" i="5"/>
  <c r="T183" i="5"/>
  <c r="AB183" i="5"/>
  <c r="S183" i="5"/>
  <c r="F243" i="5"/>
  <c r="I243" i="5"/>
  <c r="R243" i="5"/>
  <c r="AB366" i="5"/>
  <c r="T366" i="5"/>
  <c r="S366" i="5"/>
  <c r="J371" i="5"/>
  <c r="E371" i="5"/>
  <c r="X371" i="5" s="1"/>
  <c r="F371" i="5"/>
  <c r="G564" i="5"/>
  <c r="J564" i="5"/>
  <c r="I564" i="5"/>
  <c r="E564" i="5"/>
  <c r="X564" i="5" s="1"/>
  <c r="J599" i="5"/>
  <c r="G599" i="5"/>
  <c r="R599" i="5"/>
  <c r="R664" i="5"/>
  <c r="F664" i="5"/>
  <c r="T151" i="5"/>
  <c r="E2112" i="5"/>
  <c r="X2112" i="5" s="1"/>
  <c r="H804" i="5"/>
  <c r="G1555" i="5"/>
  <c r="J1555" i="5"/>
  <c r="I824" i="5"/>
  <c r="J1287" i="5"/>
  <c r="J908" i="5"/>
  <c r="H1555" i="5"/>
  <c r="R871" i="5"/>
  <c r="H1311" i="5"/>
  <c r="S225" i="5"/>
  <c r="J20" i="5"/>
  <c r="I681" i="5"/>
  <c r="S570" i="5"/>
  <c r="T215" i="5"/>
  <c r="F739" i="5"/>
  <c r="E2368" i="5"/>
  <c r="X2368" i="5" s="1"/>
  <c r="AB202" i="5"/>
  <c r="AB1019" i="5"/>
  <c r="S125" i="5"/>
  <c r="AB170" i="5"/>
  <c r="S419" i="5"/>
  <c r="E1748" i="5"/>
  <c r="X1748" i="5" s="1"/>
  <c r="I68" i="5"/>
  <c r="F1369" i="5"/>
  <c r="G1824" i="5"/>
  <c r="G1891" i="5"/>
  <c r="S202" i="5"/>
  <c r="S1145" i="5"/>
  <c r="S1214" i="5"/>
  <c r="S1099" i="5"/>
  <c r="AB884" i="5"/>
  <c r="I664" i="5"/>
  <c r="S693" i="5"/>
  <c r="AB525" i="5"/>
  <c r="J268" i="5"/>
  <c r="E1187" i="5"/>
  <c r="X1187" i="5" s="1"/>
  <c r="J1476" i="5"/>
  <c r="R1436" i="5"/>
  <c r="F955" i="5"/>
  <c r="E1512" i="5"/>
  <c r="X1512" i="5" s="1"/>
  <c r="H2473" i="5"/>
  <c r="I2486" i="5"/>
  <c r="J2225" i="5"/>
  <c r="E2056" i="5"/>
  <c r="X2056" i="5" s="1"/>
  <c r="S1722" i="5"/>
  <c r="H1697" i="5"/>
  <c r="I1697" i="5"/>
  <c r="R1697" i="5"/>
  <c r="R2039" i="5"/>
  <c r="R1187" i="5"/>
  <c r="G1436" i="5"/>
  <c r="G2180" i="5"/>
  <c r="H2180" i="5"/>
  <c r="I2180" i="5"/>
  <c r="J2180" i="5"/>
  <c r="G88" i="5"/>
  <c r="H88" i="5"/>
  <c r="E176" i="5"/>
  <c r="X176" i="5" s="1"/>
  <c r="G176" i="5"/>
  <c r="T189" i="5"/>
  <c r="AB189" i="5"/>
  <c r="S196" i="5"/>
  <c r="AB196" i="5"/>
  <c r="G236" i="5"/>
  <c r="J236" i="5"/>
  <c r="E236" i="5"/>
  <c r="X236" i="5" s="1"/>
  <c r="H236" i="5"/>
  <c r="S304" i="5"/>
  <c r="T304" i="5"/>
  <c r="AB304" i="5"/>
  <c r="S324" i="5"/>
  <c r="AB324" i="5"/>
  <c r="T360" i="5"/>
  <c r="AB360" i="5"/>
  <c r="H432" i="5"/>
  <c r="G432" i="5"/>
  <c r="I432" i="5"/>
  <c r="E432" i="5"/>
  <c r="X432" i="5" s="1"/>
  <c r="AB439" i="5"/>
  <c r="S439" i="5"/>
  <c r="T439" i="5"/>
  <c r="G519" i="5"/>
  <c r="I519" i="5"/>
  <c r="E539" i="5"/>
  <c r="X539" i="5" s="1"/>
  <c r="J539" i="5"/>
  <c r="AB559" i="5"/>
  <c r="T559" i="5"/>
  <c r="S559" i="5"/>
  <c r="I675" i="5"/>
  <c r="F675" i="5"/>
  <c r="R1667" i="5"/>
  <c r="AB257" i="5"/>
  <c r="F1697" i="5"/>
  <c r="J208" i="5"/>
  <c r="H1477" i="5"/>
  <c r="R1577" i="5"/>
  <c r="G1697" i="5"/>
  <c r="S640" i="5"/>
  <c r="J1697" i="5"/>
  <c r="F432" i="5"/>
  <c r="E1555" i="5"/>
  <c r="X1555" i="5" s="1"/>
  <c r="J1704" i="5"/>
  <c r="F824" i="5"/>
  <c r="R908" i="5"/>
  <c r="I1311" i="5"/>
  <c r="AB225" i="5"/>
  <c r="F20" i="5"/>
  <c r="S2497" i="5"/>
  <c r="S2449" i="5"/>
  <c r="H681" i="5"/>
  <c r="J1185" i="5"/>
  <c r="H2368" i="5"/>
  <c r="T1019" i="5"/>
  <c r="S119" i="5"/>
  <c r="T419" i="5"/>
  <c r="R804" i="5"/>
  <c r="AB132" i="5"/>
  <c r="T1145" i="5"/>
  <c r="AB1057" i="5"/>
  <c r="I371" i="5"/>
  <c r="AB1679" i="5"/>
  <c r="T1214" i="5"/>
  <c r="AB728" i="5"/>
  <c r="R564" i="5"/>
  <c r="R144" i="5"/>
  <c r="H208" i="5"/>
  <c r="I2039" i="5"/>
  <c r="J1187" i="5"/>
  <c r="J2476" i="5"/>
  <c r="AB2393" i="5"/>
  <c r="F2473" i="5"/>
  <c r="F2336" i="5"/>
  <c r="AB2132" i="5"/>
  <c r="S2178" i="5"/>
  <c r="S2158" i="5"/>
  <c r="H2225" i="5"/>
  <c r="H2056" i="5"/>
  <c r="S1807" i="5"/>
  <c r="I407" i="5"/>
  <c r="H407" i="5"/>
  <c r="G793" i="5"/>
  <c r="R793" i="5"/>
  <c r="F793" i="5"/>
  <c r="E793" i="5"/>
  <c r="X793" i="5" s="1"/>
  <c r="H793" i="5"/>
  <c r="I793" i="5"/>
  <c r="I748" i="5"/>
  <c r="E748" i="5"/>
  <c r="X748" i="5" s="1"/>
  <c r="J748" i="5"/>
  <c r="F748" i="5"/>
  <c r="G748" i="5"/>
  <c r="I716" i="5"/>
  <c r="R716" i="5"/>
  <c r="E716" i="5"/>
  <c r="X716" i="5" s="1"/>
  <c r="I684" i="5"/>
  <c r="E684" i="5"/>
  <c r="X684" i="5" s="1"/>
  <c r="H684" i="5"/>
  <c r="E2460" i="5"/>
  <c r="X2460" i="5" s="1"/>
  <c r="H2460" i="5"/>
  <c r="F2460" i="5"/>
  <c r="F2365" i="5"/>
  <c r="R432" i="5"/>
  <c r="J2056" i="5"/>
  <c r="J432" i="5"/>
  <c r="J1012" i="5"/>
  <c r="I1555" i="5"/>
  <c r="F1704" i="5"/>
  <c r="H824" i="5"/>
  <c r="T1109" i="5"/>
  <c r="T1165" i="5"/>
  <c r="T2449" i="5"/>
  <c r="R681" i="5"/>
  <c r="AB310" i="5"/>
  <c r="G1299" i="5"/>
  <c r="I1185" i="5"/>
  <c r="J112" i="5"/>
  <c r="S533" i="5"/>
  <c r="I2072" i="5"/>
  <c r="T119" i="5"/>
  <c r="J2292" i="5"/>
  <c r="G2119" i="5"/>
  <c r="H896" i="5"/>
  <c r="I599" i="5"/>
  <c r="H1824" i="5"/>
  <c r="F896" i="5"/>
  <c r="G2292" i="5"/>
  <c r="R915" i="5"/>
  <c r="H675" i="5"/>
  <c r="F599" i="5"/>
  <c r="S1057" i="5"/>
  <c r="G371" i="5"/>
  <c r="E2144" i="5"/>
  <c r="X2144" i="5" s="1"/>
  <c r="T1679" i="5"/>
  <c r="AB987" i="5"/>
  <c r="T728" i="5"/>
  <c r="F864" i="5"/>
  <c r="F660" i="5"/>
  <c r="E2476" i="5"/>
  <c r="X2476" i="5" s="1"/>
  <c r="S2401" i="5"/>
  <c r="S2393" i="5"/>
  <c r="F2081" i="5"/>
  <c r="AB2233" i="5"/>
  <c r="S2190" i="5"/>
  <c r="F2119" i="5"/>
  <c r="AB2076" i="5"/>
  <c r="T1807" i="5"/>
  <c r="S1819" i="5"/>
  <c r="J1479" i="5"/>
  <c r="I1479" i="5"/>
  <c r="H593" i="5"/>
  <c r="J593" i="5"/>
  <c r="F593" i="5"/>
  <c r="H2376" i="5"/>
  <c r="E2376" i="5"/>
  <c r="X2376" i="5" s="1"/>
  <c r="I2376" i="5"/>
  <c r="G2376" i="5"/>
  <c r="J2376" i="5"/>
  <c r="F2376" i="5"/>
  <c r="G2327" i="5"/>
  <c r="R2327" i="5"/>
  <c r="E2327" i="5"/>
  <c r="X2327" i="5" s="1"/>
  <c r="J2327" i="5"/>
  <c r="G2351" i="5"/>
  <c r="J2351" i="5"/>
  <c r="F2351" i="5"/>
  <c r="E2351" i="5"/>
  <c r="X2351" i="5" s="1"/>
  <c r="I2351" i="5"/>
  <c r="H2351" i="5"/>
  <c r="R2276" i="5"/>
  <c r="E2276" i="5"/>
  <c r="X2276" i="5" s="1"/>
  <c r="J2276" i="5"/>
  <c r="I2276" i="5"/>
  <c r="F2276" i="5"/>
  <c r="G2276" i="5"/>
  <c r="S106" i="5"/>
  <c r="F208" i="5"/>
  <c r="G2039" i="5"/>
  <c r="T132" i="5"/>
  <c r="T220" i="5"/>
  <c r="S459" i="5"/>
  <c r="S220" i="5"/>
  <c r="I2365" i="5"/>
  <c r="H564" i="5"/>
  <c r="G824" i="5"/>
  <c r="F2039" i="5"/>
  <c r="F681" i="5"/>
  <c r="AB138" i="5"/>
  <c r="I236" i="5"/>
  <c r="I176" i="5"/>
  <c r="R2056" i="5"/>
  <c r="H2292" i="5"/>
  <c r="I896" i="5"/>
  <c r="R675" i="5"/>
  <c r="H599" i="5"/>
  <c r="S1503" i="5"/>
  <c r="H371" i="5"/>
  <c r="R2144" i="5"/>
  <c r="J519" i="5"/>
  <c r="E519" i="5"/>
  <c r="X519" i="5" s="1"/>
  <c r="E796" i="5"/>
  <c r="X796" i="5" s="1"/>
  <c r="E864" i="5"/>
  <c r="X864" i="5" s="1"/>
  <c r="G955" i="5"/>
  <c r="S2441" i="5"/>
  <c r="S2409" i="5"/>
  <c r="AB2401" i="5"/>
  <c r="R2368" i="5"/>
  <c r="E2081" i="5"/>
  <c r="X2081" i="5" s="1"/>
  <c r="R2299" i="5"/>
  <c r="S2036" i="5"/>
  <c r="S1966" i="5"/>
  <c r="I1760" i="5"/>
  <c r="S2011" i="5"/>
  <c r="G1340" i="5"/>
  <c r="E1340" i="5"/>
  <c r="X1340" i="5" s="1"/>
  <c r="I1244" i="5"/>
  <c r="R1244" i="5"/>
  <c r="F1212" i="5"/>
  <c r="H1212" i="5"/>
  <c r="I1212" i="5"/>
  <c r="G1180" i="5"/>
  <c r="J1180" i="5"/>
  <c r="E1067" i="5"/>
  <c r="X1067" i="5" s="1"/>
  <c r="I1067" i="5"/>
  <c r="F1067" i="5"/>
  <c r="I1025" i="5"/>
  <c r="F1025" i="5"/>
  <c r="H1003" i="5"/>
  <c r="I1003" i="5"/>
  <c r="F983" i="5"/>
  <c r="R983" i="5"/>
  <c r="H983" i="5"/>
  <c r="E983" i="5"/>
  <c r="X983" i="5" s="1"/>
  <c r="G531" i="5"/>
  <c r="R531" i="5"/>
  <c r="J531" i="5"/>
  <c r="F475" i="5"/>
  <c r="I475" i="5"/>
  <c r="G363" i="5"/>
  <c r="I363" i="5"/>
  <c r="F363" i="5"/>
  <c r="H363" i="5"/>
  <c r="F945" i="5"/>
  <c r="G945" i="5"/>
  <c r="G769" i="5"/>
  <c r="H769" i="5"/>
  <c r="J769" i="5"/>
  <c r="F769" i="5"/>
  <c r="R769" i="5"/>
  <c r="E769" i="5"/>
  <c r="X769" i="5" s="1"/>
  <c r="G857" i="5"/>
  <c r="H857" i="5"/>
  <c r="R857" i="5"/>
  <c r="E857" i="5"/>
  <c r="X857" i="5" s="1"/>
  <c r="I857" i="5"/>
  <c r="J2454" i="5"/>
  <c r="G2454" i="5"/>
  <c r="I2454" i="5"/>
  <c r="E2454" i="5"/>
  <c r="X2454" i="5" s="1"/>
  <c r="E2429" i="5"/>
  <c r="X2429" i="5" s="1"/>
  <c r="I2429" i="5"/>
  <c r="I2391" i="5"/>
  <c r="E2391" i="5"/>
  <c r="X2391" i="5" s="1"/>
  <c r="G2366" i="5"/>
  <c r="R2366" i="5"/>
  <c r="F2366" i="5"/>
  <c r="I2366" i="5"/>
  <c r="G2315" i="5"/>
  <c r="J2315" i="5"/>
  <c r="E2315" i="5"/>
  <c r="X2315" i="5" s="1"/>
  <c r="R2315" i="5"/>
  <c r="I2315" i="5"/>
  <c r="R2281" i="5"/>
  <c r="J2281" i="5"/>
  <c r="E2281" i="5"/>
  <c r="X2281" i="5" s="1"/>
  <c r="I2281" i="5"/>
  <c r="G2281" i="5"/>
  <c r="E2251" i="5"/>
  <c r="X2251" i="5" s="1"/>
  <c r="H2251" i="5"/>
  <c r="R2251" i="5"/>
  <c r="I2251" i="5"/>
  <c r="F2251" i="5"/>
  <c r="J2251" i="5"/>
  <c r="G2251" i="5"/>
  <c r="E2227" i="5"/>
  <c r="X2227" i="5" s="1"/>
  <c r="H2227" i="5"/>
  <c r="F2227" i="5"/>
  <c r="R2227" i="5"/>
  <c r="I2227" i="5"/>
  <c r="G2227" i="5"/>
  <c r="I2206" i="5"/>
  <c r="J2206" i="5"/>
  <c r="R2206" i="5"/>
  <c r="G2206" i="5"/>
  <c r="F2195" i="5"/>
  <c r="I2195" i="5"/>
  <c r="H2195" i="5"/>
  <c r="I2174" i="5"/>
  <c r="F2174" i="5"/>
  <c r="H2174" i="5"/>
  <c r="J2174" i="5"/>
  <c r="E2174" i="5"/>
  <c r="X2174" i="5" s="1"/>
  <c r="I2134" i="5"/>
  <c r="R2134" i="5"/>
  <c r="G2134" i="5"/>
  <c r="F2134" i="5"/>
  <c r="R2103" i="5"/>
  <c r="J2103" i="5"/>
  <c r="I2103" i="5"/>
  <c r="F2103" i="5"/>
  <c r="H2022" i="5"/>
  <c r="I2022" i="5"/>
  <c r="F2022" i="5"/>
  <c r="J2022" i="5"/>
  <c r="G1982" i="5"/>
  <c r="F1982" i="5"/>
  <c r="J1982" i="5"/>
  <c r="R1982" i="5"/>
  <c r="G1947" i="5"/>
  <c r="I1947" i="5"/>
  <c r="E1947" i="5"/>
  <c r="X1947" i="5" s="1"/>
  <c r="J1947" i="5"/>
  <c r="R1947" i="5"/>
  <c r="F1947" i="5"/>
  <c r="G1878" i="5"/>
  <c r="E1878" i="5"/>
  <c r="X1878" i="5" s="1"/>
  <c r="F1878" i="5"/>
  <c r="J1878" i="5"/>
  <c r="I1807" i="5"/>
  <c r="J1807" i="5"/>
  <c r="E1807" i="5"/>
  <c r="X1807" i="5" s="1"/>
  <c r="R1807" i="5"/>
  <c r="G1807" i="5"/>
  <c r="H1771" i="5"/>
  <c r="J1771" i="5"/>
  <c r="E1771" i="5"/>
  <c r="X1771" i="5" s="1"/>
  <c r="F1771" i="5"/>
  <c r="I1771" i="5"/>
  <c r="F1747" i="5"/>
  <c r="H1747" i="5"/>
  <c r="E1747" i="5"/>
  <c r="X1747" i="5" s="1"/>
  <c r="I1747" i="5"/>
  <c r="F1686" i="5"/>
  <c r="G1686" i="5"/>
  <c r="R1686" i="5"/>
  <c r="J1686" i="5"/>
  <c r="F1614" i="5"/>
  <c r="E1614" i="5"/>
  <c r="X1614" i="5" s="1"/>
  <c r="R1614" i="5"/>
  <c r="I1614" i="5"/>
  <c r="H1566" i="5"/>
  <c r="E1566" i="5"/>
  <c r="X1566" i="5" s="1"/>
  <c r="I1566" i="5"/>
  <c r="R1566" i="5"/>
  <c r="F1518" i="5"/>
  <c r="R1518" i="5"/>
  <c r="I1518" i="5"/>
  <c r="R1469" i="5"/>
  <c r="I1469" i="5"/>
  <c r="F1278" i="5"/>
  <c r="I1278" i="5"/>
  <c r="R1053" i="5"/>
  <c r="G1053" i="5"/>
  <c r="G758" i="5"/>
  <c r="J758" i="5"/>
  <c r="E590" i="5"/>
  <c r="X590" i="5" s="1"/>
  <c r="I590" i="5"/>
  <c r="H590" i="5"/>
  <c r="I533" i="5"/>
  <c r="R533" i="5"/>
  <c r="G397" i="5"/>
  <c r="E397" i="5"/>
  <c r="X397" i="5" s="1"/>
  <c r="H245" i="5"/>
  <c r="J245" i="5"/>
  <c r="E2134" i="5"/>
  <c r="X2134" i="5" s="1"/>
  <c r="H2281" i="5"/>
  <c r="J1747" i="5"/>
  <c r="G625" i="5"/>
  <c r="H625" i="5"/>
  <c r="E2366" i="5"/>
  <c r="X2366" i="5" s="1"/>
  <c r="J2134" i="5"/>
  <c r="E1686" i="5"/>
  <c r="X1686" i="5" s="1"/>
  <c r="J2366" i="5"/>
  <c r="E1982" i="5"/>
  <c r="X1982" i="5" s="1"/>
  <c r="G2406" i="5"/>
  <c r="F2391" i="5"/>
  <c r="H2134" i="5"/>
  <c r="E2196" i="5"/>
  <c r="X2196" i="5" s="1"/>
  <c r="I2196" i="5"/>
  <c r="F2091" i="5"/>
  <c r="J2091" i="5"/>
  <c r="R2091" i="5"/>
  <c r="I2091" i="5"/>
  <c r="G1969" i="5"/>
  <c r="J1969" i="5"/>
  <c r="G828" i="5"/>
  <c r="H828" i="5"/>
  <c r="J256" i="5"/>
  <c r="H256" i="5"/>
  <c r="F256" i="5"/>
  <c r="G1243" i="5"/>
  <c r="R1243" i="5"/>
  <c r="F911" i="5"/>
  <c r="G911" i="5"/>
  <c r="E356" i="5"/>
  <c r="X356" i="5" s="1"/>
  <c r="R356" i="5"/>
  <c r="G356" i="5"/>
  <c r="J456" i="5"/>
  <c r="F456" i="5"/>
  <c r="H2454" i="5"/>
  <c r="J2391" i="5"/>
  <c r="G2195" i="5"/>
  <c r="F2206" i="5"/>
  <c r="R2022" i="5"/>
  <c r="F1807" i="5"/>
  <c r="G2492" i="5"/>
  <c r="H2492" i="5"/>
  <c r="F2492" i="5"/>
  <c r="E2492" i="5"/>
  <c r="X2492" i="5" s="1"/>
  <c r="I2423" i="5"/>
  <c r="H2423" i="5"/>
  <c r="E2423" i="5"/>
  <c r="X2423" i="5" s="1"/>
  <c r="F2423" i="5"/>
  <c r="R2423" i="5"/>
  <c r="H1947" i="5"/>
  <c r="F1215" i="5"/>
  <c r="I1215" i="5"/>
  <c r="R1215" i="5"/>
  <c r="I863" i="5"/>
  <c r="H863" i="5"/>
  <c r="J1907" i="5"/>
  <c r="I1907" i="5"/>
  <c r="F1907" i="5"/>
  <c r="T318" i="5"/>
  <c r="S318" i="5"/>
  <c r="S355" i="5"/>
  <c r="AB355" i="5"/>
  <c r="R367" i="5"/>
  <c r="F367" i="5"/>
  <c r="I372" i="5"/>
  <c r="G372" i="5"/>
  <c r="S379" i="5"/>
  <c r="T379" i="5"/>
  <c r="J392" i="5"/>
  <c r="I392" i="5"/>
  <c r="T434" i="5"/>
  <c r="S434" i="5"/>
  <c r="S447" i="5"/>
  <c r="AB447" i="5"/>
  <c r="T467" i="5"/>
  <c r="S467" i="5"/>
  <c r="AB467" i="5"/>
  <c r="T514" i="5"/>
  <c r="S514" i="5"/>
  <c r="S527" i="5"/>
  <c r="AB527" i="5"/>
  <c r="T535" i="5"/>
  <c r="AB535" i="5"/>
  <c r="R540" i="5"/>
  <c r="F540" i="5"/>
  <c r="J540" i="5"/>
  <c r="H571" i="5"/>
  <c r="E571" i="5"/>
  <c r="X571" i="5" s="1"/>
  <c r="F571" i="5"/>
  <c r="F576" i="5"/>
  <c r="E576" i="5"/>
  <c r="X576" i="5" s="1"/>
  <c r="R600" i="5"/>
  <c r="H600" i="5"/>
  <c r="S607" i="5"/>
  <c r="T607" i="5"/>
  <c r="AB607" i="5"/>
  <c r="I612" i="5"/>
  <c r="G612" i="5"/>
  <c r="T618" i="5"/>
  <c r="S618" i="5"/>
  <c r="F671" i="5"/>
  <c r="H671" i="5"/>
  <c r="E671" i="5"/>
  <c r="X671" i="5" s="1"/>
  <c r="S683" i="5"/>
  <c r="T683" i="5"/>
  <c r="AB683" i="5"/>
  <c r="T695" i="5"/>
  <c r="AB695" i="5"/>
  <c r="S700" i="5"/>
  <c r="AB700" i="5"/>
  <c r="G723" i="5"/>
  <c r="I723" i="5"/>
  <c r="R729" i="5"/>
  <c r="G729" i="5"/>
  <c r="H729" i="5"/>
  <c r="E729" i="5"/>
  <c r="X729" i="5" s="1"/>
  <c r="G735" i="5"/>
  <c r="H735" i="5"/>
  <c r="S747" i="5"/>
  <c r="AB747" i="5"/>
  <c r="R779" i="5"/>
  <c r="I779" i="5"/>
  <c r="H779" i="5"/>
  <c r="E779" i="5"/>
  <c r="X779" i="5" s="1"/>
  <c r="F779" i="5"/>
  <c r="S786" i="5"/>
  <c r="T786" i="5"/>
  <c r="AB800" i="5"/>
  <c r="S800" i="5"/>
  <c r="S806" i="5"/>
  <c r="T806" i="5"/>
  <c r="T812" i="5"/>
  <c r="AB812" i="5"/>
  <c r="S812" i="5"/>
  <c r="AB820" i="5"/>
  <c r="S820" i="5"/>
  <c r="T826" i="5"/>
  <c r="S826" i="5"/>
  <c r="H839" i="5"/>
  <c r="E839" i="5"/>
  <c r="X839" i="5" s="1"/>
  <c r="F839" i="5"/>
  <c r="S847" i="5"/>
  <c r="T847" i="5"/>
  <c r="AB860" i="5"/>
  <c r="S860" i="5"/>
  <c r="T860" i="5"/>
  <c r="T879" i="5"/>
  <c r="AB879" i="5"/>
  <c r="S885" i="5"/>
  <c r="T885" i="5"/>
  <c r="AB904" i="5"/>
  <c r="S904" i="5"/>
  <c r="S910" i="5"/>
  <c r="T910" i="5"/>
  <c r="F916" i="5"/>
  <c r="J916" i="5"/>
  <c r="AB924" i="5"/>
  <c r="T924" i="5"/>
  <c r="R931" i="5"/>
  <c r="J931" i="5"/>
  <c r="I931" i="5"/>
  <c r="S957" i="5"/>
  <c r="T957" i="5"/>
  <c r="T963" i="5"/>
  <c r="AB963" i="5"/>
  <c r="S976" i="5"/>
  <c r="T976" i="5"/>
  <c r="E988" i="5"/>
  <c r="X988" i="5" s="1"/>
  <c r="R988" i="5"/>
  <c r="H988" i="5"/>
  <c r="T995" i="5"/>
  <c r="AB995" i="5"/>
  <c r="S995" i="5"/>
  <c r="T527" i="5"/>
  <c r="H367" i="5"/>
  <c r="H2040" i="5"/>
  <c r="E2040" i="5"/>
  <c r="X2040" i="5" s="1"/>
  <c r="AB312" i="5"/>
  <c r="F372" i="5"/>
  <c r="E819" i="5"/>
  <c r="X819" i="5" s="1"/>
  <c r="S330" i="5"/>
  <c r="G697" i="5"/>
  <c r="E907" i="5"/>
  <c r="X907" i="5" s="1"/>
  <c r="AB585" i="5"/>
  <c r="AB1049" i="5"/>
  <c r="S344" i="5"/>
  <c r="AB124" i="5"/>
  <c r="AB344" i="5"/>
  <c r="F1992" i="5"/>
  <c r="H819" i="5"/>
  <c r="F907" i="5"/>
  <c r="F819" i="5"/>
  <c r="I703" i="5"/>
  <c r="E492" i="5"/>
  <c r="X492" i="5" s="1"/>
  <c r="AB105" i="5"/>
  <c r="I1327" i="5"/>
  <c r="S1139" i="5"/>
  <c r="G15" i="6"/>
  <c r="H15" i="6" s="1"/>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I15" i="5"/>
  <c r="E15" i="5"/>
  <c r="X15" i="5" s="1"/>
  <c r="J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AB2146" i="5"/>
  <c r="V2138" i="5"/>
  <c r="J2138" i="5" s="1"/>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H1914" i="5" s="1"/>
  <c r="AB1914" i="5"/>
  <c r="V1898" i="5"/>
  <c r="G1898" i="5" s="1"/>
  <c r="AB1898" i="5"/>
  <c r="V1890" i="5"/>
  <c r="G1890" i="5" s="1"/>
  <c r="AB1890" i="5"/>
  <c r="V1882" i="5"/>
  <c r="G1882" i="5" s="1"/>
  <c r="AB1882" i="5"/>
  <c r="V1874" i="5"/>
  <c r="G1874" i="5" s="1"/>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J1778" i="5" s="1"/>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I1570" i="5" s="1"/>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I1154" i="5" s="1"/>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F1778" i="5"/>
  <c r="E1778" i="5"/>
  <c r="X1778" i="5" s="1"/>
  <c r="I1778" i="5"/>
  <c r="R1138" i="5"/>
  <c r="E1138" i="5"/>
  <c r="X1138" i="5" s="1"/>
  <c r="I1138" i="5"/>
  <c r="V2493" i="5"/>
  <c r="G2493" i="5" s="1"/>
  <c r="AB2493" i="5"/>
  <c r="V2477" i="5"/>
  <c r="H2477" i="5" s="1"/>
  <c r="AB2477" i="5"/>
  <c r="V2469" i="5"/>
  <c r="I2469" i="5" s="1"/>
  <c r="AB2469" i="5"/>
  <c r="V2461" i="5"/>
  <c r="G2461" i="5" s="1"/>
  <c r="V2453" i="5"/>
  <c r="G2453" i="5" s="1"/>
  <c r="V2445" i="5"/>
  <c r="G2445" i="5" s="1"/>
  <c r="AB2445" i="5"/>
  <c r="V2437" i="5"/>
  <c r="G2437" i="5" s="1"/>
  <c r="AB2437" i="5"/>
  <c r="V2421" i="5"/>
  <c r="H2421" i="5" s="1"/>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E2117" i="5" s="1"/>
  <c r="X2117" i="5" s="1"/>
  <c r="AB2117" i="5"/>
  <c r="V2109" i="5"/>
  <c r="J2109" i="5" s="1"/>
  <c r="AB2109" i="5"/>
  <c r="V2101" i="5"/>
  <c r="I2101" i="5" s="1"/>
  <c r="AB2101" i="5"/>
  <c r="V2093" i="5"/>
  <c r="G2093" i="5" s="1"/>
  <c r="AB2093" i="5"/>
  <c r="V2085" i="5"/>
  <c r="R2085" i="5" s="1"/>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E1821" i="5" s="1"/>
  <c r="X1821" i="5" s="1"/>
  <c r="AB1821" i="5"/>
  <c r="V1813" i="5"/>
  <c r="AB1813" i="5"/>
  <c r="V1805" i="5"/>
  <c r="F1805" i="5" s="1"/>
  <c r="AB1805" i="5"/>
  <c r="V1797" i="5"/>
  <c r="E1797" i="5" s="1"/>
  <c r="X1797" i="5" s="1"/>
  <c r="AB1797" i="5"/>
  <c r="V1789" i="5"/>
  <c r="H1789" i="5" s="1"/>
  <c r="AB1789" i="5"/>
  <c r="V1765" i="5"/>
  <c r="AB1765" i="5"/>
  <c r="V1749" i="5"/>
  <c r="R1749" i="5" s="1"/>
  <c r="AB1749" i="5"/>
  <c r="V1725" i="5"/>
  <c r="H1725" i="5" s="1"/>
  <c r="AB1725" i="5"/>
  <c r="V1717" i="5"/>
  <c r="J1717" i="5" s="1"/>
  <c r="AB1717" i="5"/>
  <c r="V1709" i="5"/>
  <c r="AB1709" i="5"/>
  <c r="AB1701" i="5"/>
  <c r="V1701" i="5"/>
  <c r="V1693" i="5"/>
  <c r="AB1693" i="5"/>
  <c r="AB1685" i="5"/>
  <c r="V1685" i="5"/>
  <c r="V1669" i="5"/>
  <c r="AB1669" i="5"/>
  <c r="AB1653" i="5"/>
  <c r="V1653" i="5"/>
  <c r="J1653" i="5" s="1"/>
  <c r="AB1637" i="5"/>
  <c r="V1637" i="5"/>
  <c r="I1637" i="5" s="1"/>
  <c r="V1421" i="5"/>
  <c r="R1421" i="5" s="1"/>
  <c r="AB1421" i="5"/>
  <c r="V1413" i="5"/>
  <c r="AB1413" i="5"/>
  <c r="V1405" i="5"/>
  <c r="F1405" i="5" s="1"/>
  <c r="AB1405" i="5"/>
  <c r="V1397" i="5"/>
  <c r="E1397" i="5" s="1"/>
  <c r="X1397" i="5" s="1"/>
  <c r="AB1397" i="5"/>
  <c r="V1389" i="5"/>
  <c r="G1389" i="5" s="1"/>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G1253" i="5" s="1"/>
  <c r="AB1253" i="5"/>
  <c r="V1213" i="5"/>
  <c r="R1213" i="5" s="1"/>
  <c r="AB1213" i="5"/>
  <c r="V1197" i="5"/>
  <c r="AB1197" i="5"/>
  <c r="V1173" i="5"/>
  <c r="G1173" i="5" s="1"/>
  <c r="V1085" i="5"/>
  <c r="F1085" i="5" s="1"/>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I2102" i="5"/>
  <c r="G1914" i="5"/>
  <c r="J2070" i="5"/>
  <c r="F1998" i="5"/>
  <c r="J1990" i="5"/>
  <c r="H1982" i="5"/>
  <c r="J1934" i="5"/>
  <c r="H1926" i="5"/>
  <c r="H1702" i="5"/>
  <c r="R1694" i="5"/>
  <c r="H1670" i="5"/>
  <c r="I1630" i="5"/>
  <c r="H1614" i="5"/>
  <c r="E1582" i="5"/>
  <c r="X1582" i="5" s="1"/>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G2070" i="5"/>
  <c r="J2014" i="5"/>
  <c r="H2006" i="5"/>
  <c r="J1958" i="5"/>
  <c r="H1950" i="5"/>
  <c r="I1686" i="5"/>
  <c r="G1678" i="5"/>
  <c r="H1478" i="5"/>
  <c r="AB1398" i="5"/>
  <c r="F1225" i="5"/>
  <c r="I1230" i="5"/>
  <c r="I1198"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J2469" i="5"/>
  <c r="R2429" i="5"/>
  <c r="F2429" i="5"/>
  <c r="H2429" i="5"/>
  <c r="G2429" i="5"/>
  <c r="J2429" i="5"/>
  <c r="I2397" i="5"/>
  <c r="E2397" i="5"/>
  <c r="X2397" i="5" s="1"/>
  <c r="J2397" i="5"/>
  <c r="F2397" i="5"/>
  <c r="F2269" i="5"/>
  <c r="R2269" i="5"/>
  <c r="H2253" i="5"/>
  <c r="R2253" i="5"/>
  <c r="J2253" i="5"/>
  <c r="F2253" i="5"/>
  <c r="H2245" i="5"/>
  <c r="J2245"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G2117" i="5"/>
  <c r="E2109" i="5"/>
  <c r="X2109" i="5" s="1"/>
  <c r="J2101" i="5"/>
  <c r="I2093" i="5"/>
  <c r="J2093" i="5"/>
  <c r="F2093" i="5"/>
  <c r="E2093" i="5"/>
  <c r="X2093" i="5" s="1"/>
  <c r="I1997" i="5"/>
  <c r="R1901" i="5"/>
  <c r="G1861" i="5"/>
  <c r="J1861" i="5"/>
  <c r="I1837" i="5"/>
  <c r="E1837" i="5"/>
  <c r="X1837" i="5" s="1"/>
  <c r="J1837" i="5"/>
  <c r="E1829" i="5"/>
  <c r="X1829" i="5" s="1"/>
  <c r="J1829" i="5"/>
  <c r="H1821" i="5"/>
  <c r="E1789" i="5"/>
  <c r="X1789" i="5" s="1"/>
  <c r="J1789" i="5"/>
  <c r="E1709" i="5"/>
  <c r="X1709" i="5" s="1"/>
  <c r="J1709" i="5"/>
  <c r="G1421" i="5"/>
  <c r="R1413" i="5"/>
  <c r="H1413" i="5"/>
  <c r="J1413" i="5"/>
  <c r="G1413" i="5"/>
  <c r="E1413" i="5"/>
  <c r="X1413" i="5" s="1"/>
  <c r="R1389" i="5"/>
  <c r="E1389" i="5"/>
  <c r="X1389" i="5" s="1"/>
  <c r="R1381" i="5"/>
  <c r="H1381" i="5"/>
  <c r="J1381" i="5"/>
  <c r="G1381" i="5"/>
  <c r="E1381" i="5"/>
  <c r="X1381" i="5" s="1"/>
  <c r="R1373" i="5"/>
  <c r="G1373" i="5"/>
  <c r="H1373" i="5"/>
  <c r="G1341" i="5"/>
  <c r="F1325" i="5"/>
  <c r="G1325" i="5"/>
  <c r="R1325" i="5"/>
  <c r="G1309" i="5"/>
  <c r="G1285" i="5"/>
  <c r="F1261" i="5"/>
  <c r="I1253" i="5"/>
  <c r="E1189" i="5"/>
  <c r="X1189" i="5" s="1"/>
  <c r="R1189" i="5"/>
  <c r="G1189" i="5"/>
  <c r="F1189" i="5"/>
  <c r="J1157" i="5"/>
  <c r="F1157" i="5"/>
  <c r="R1157" i="5"/>
  <c r="H1157" i="5"/>
  <c r="G1157" i="5"/>
  <c r="H1133" i="5"/>
  <c r="G1133" i="5"/>
  <c r="R1133" i="5"/>
  <c r="H1117" i="5"/>
  <c r="R1117" i="5"/>
  <c r="F1101" i="5"/>
  <c r="R1101" i="5"/>
  <c r="H1101" i="5"/>
  <c r="G1101" i="5"/>
  <c r="J1101" i="5"/>
  <c r="I757" i="5"/>
  <c r="E741" i="5"/>
  <c r="X741" i="5" s="1"/>
  <c r="G725" i="5"/>
  <c r="G669" i="5"/>
  <c r="E669" i="5"/>
  <c r="X669" i="5" s="1"/>
  <c r="R621" i="5"/>
  <c r="G621" i="5"/>
  <c r="G613" i="5"/>
  <c r="E613" i="5"/>
  <c r="X613" i="5" s="1"/>
  <c r="I613" i="5"/>
  <c r="E597" i="5"/>
  <c r="X597" i="5" s="1"/>
  <c r="I565" i="5"/>
  <c r="G565" i="5"/>
  <c r="R929" i="5"/>
  <c r="G1425" i="5"/>
  <c r="I1457" i="5"/>
  <c r="H1489" i="5"/>
  <c r="S890"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I1213" i="5"/>
  <c r="G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R2093" i="5"/>
  <c r="H2093" i="5"/>
  <c r="V2021" i="5"/>
  <c r="G2021" i="5" s="1"/>
  <c r="V2005" i="5"/>
  <c r="G2005" i="5" s="1"/>
  <c r="V1981" i="5"/>
  <c r="G1981" i="5" s="1"/>
  <c r="V1965" i="5"/>
  <c r="G1965" i="5" s="1"/>
  <c r="V1941" i="5"/>
  <c r="G1941" i="5" s="1"/>
  <c r="V1925" i="5"/>
  <c r="G1925" i="5" s="1"/>
  <c r="V1909" i="5"/>
  <c r="G1909" i="5" s="1"/>
  <c r="H1829" i="5"/>
  <c r="R1829" i="5"/>
  <c r="R1821" i="5"/>
  <c r="I1821" i="5"/>
  <c r="G1813" i="5"/>
  <c r="V1781" i="5"/>
  <c r="G1781" i="5" s="1"/>
  <c r="V1773" i="5"/>
  <c r="G1773" i="5" s="1"/>
  <c r="V1757" i="5"/>
  <c r="G1757" i="5" s="1"/>
  <c r="V1741" i="5"/>
  <c r="G1741" i="5" s="1"/>
  <c r="V1733" i="5"/>
  <c r="G1733" i="5" s="1"/>
  <c r="G1709" i="5"/>
  <c r="H1709" i="5"/>
  <c r="R1709" i="5"/>
  <c r="F1421" i="5"/>
  <c r="I1421" i="5"/>
  <c r="I1381" i="5"/>
  <c r="F1381" i="5"/>
  <c r="V1357" i="5"/>
  <c r="G1357" i="5" s="1"/>
  <c r="H1333" i="5"/>
  <c r="I1333" i="5"/>
  <c r="H1325" i="5"/>
  <c r="I1325" i="5"/>
  <c r="J1317" i="5"/>
  <c r="H1261" i="5"/>
  <c r="E1261" i="5"/>
  <c r="X1261" i="5" s="1"/>
  <c r="I1261" i="5"/>
  <c r="J1253" i="5"/>
  <c r="E1253" i="5"/>
  <c r="X1253" i="5" s="1"/>
  <c r="H1253" i="5"/>
  <c r="J1189" i="5"/>
  <c r="H1189" i="5"/>
  <c r="I1189" i="5"/>
  <c r="E1109" i="5"/>
  <c r="X1109" i="5" s="1"/>
  <c r="I1109" i="5"/>
  <c r="E1101" i="5"/>
  <c r="X1101" i="5" s="1"/>
  <c r="I1101" i="5"/>
  <c r="G933" i="5"/>
  <c r="AB853" i="5"/>
  <c r="V853" i="5"/>
  <c r="G837" i="5"/>
  <c r="AB789" i="5"/>
  <c r="V789" i="5"/>
  <c r="V765" i="5"/>
  <c r="AB765" i="5"/>
  <c r="V653" i="5"/>
  <c r="AB653" i="5"/>
  <c r="V637" i="5"/>
  <c r="AB637" i="5"/>
  <c r="AB629" i="5"/>
  <c r="V629" i="5"/>
  <c r="I621" i="5"/>
  <c r="E621" i="5"/>
  <c r="X621" i="5" s="1"/>
  <c r="F613" i="5"/>
  <c r="H613" i="5"/>
  <c r="R613" i="5"/>
  <c r="J597" i="5"/>
  <c r="R597" i="5"/>
  <c r="I597" i="5"/>
  <c r="H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146" i="5"/>
  <c r="H2042" i="5"/>
  <c r="J1828" i="5"/>
  <c r="S1834" i="5"/>
  <c r="S1818" i="5"/>
  <c r="R1839" i="5"/>
  <c r="T930" i="5"/>
  <c r="S1790" i="5"/>
  <c r="I1739" i="5"/>
  <c r="AB998" i="5"/>
  <c r="I104" i="5"/>
  <c r="AB1796"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214" i="5"/>
  <c r="R214" i="5"/>
  <c r="J751" i="5"/>
  <c r="F751" i="5"/>
  <c r="T757" i="5"/>
  <c r="S757" i="5"/>
  <c r="H1136" i="5"/>
  <c r="J1136" i="5"/>
  <c r="S2405" i="5"/>
  <c r="J2105" i="5"/>
  <c r="E2105" i="5"/>
  <c r="X2105" i="5" s="1"/>
  <c r="I2171" i="5"/>
  <c r="S2094" i="5"/>
  <c r="G2146"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F2146" i="5"/>
  <c r="J1944" i="5"/>
  <c r="AB1955" i="5"/>
  <c r="T941" i="5"/>
  <c r="S260" i="5"/>
  <c r="AB974" i="5"/>
  <c r="H2105" i="5"/>
  <c r="H2076" i="5"/>
  <c r="T1367" i="5"/>
  <c r="I1125" i="5"/>
  <c r="S2377" i="5"/>
  <c r="H552" i="5"/>
  <c r="F552" i="5"/>
  <c r="T2082" i="5"/>
  <c r="R2146" i="5"/>
  <c r="H1944" i="5"/>
  <c r="F1784" i="5"/>
  <c r="G104" i="5"/>
  <c r="AB78" i="5"/>
  <c r="G1821" i="5"/>
  <c r="AB897" i="5"/>
  <c r="I1093" i="5"/>
  <c r="S654" i="5"/>
  <c r="T654" i="5"/>
  <c r="AB654" i="5"/>
  <c r="T659" i="5"/>
  <c r="S659" i="5"/>
  <c r="S692" i="5"/>
  <c r="AB692" i="5"/>
  <c r="T356" i="5"/>
  <c r="AB356" i="5"/>
  <c r="F687" i="5"/>
  <c r="J687" i="5"/>
  <c r="G1335" i="5"/>
  <c r="I1335" i="5"/>
  <c r="S1346" i="5"/>
  <c r="T1346" i="5"/>
  <c r="AB1557" i="5"/>
  <c r="T2033" i="5"/>
  <c r="S2033"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I2421" i="5"/>
  <c r="E2421" i="5"/>
  <c r="X2421" i="5" s="1"/>
  <c r="J2421" i="5"/>
  <c r="J2413" i="5"/>
  <c r="R2413" i="5"/>
  <c r="F2413" i="5"/>
  <c r="E2413" i="5"/>
  <c r="X2413" i="5" s="1"/>
  <c r="R2389" i="5"/>
  <c r="G2389" i="5"/>
  <c r="I2389" i="5"/>
  <c r="H2389" i="5"/>
  <c r="I2269" i="5"/>
  <c r="G2269" i="5"/>
  <c r="E2269" i="5"/>
  <c r="X2269" i="5" s="1"/>
  <c r="H2269" i="5"/>
  <c r="J2269" i="5"/>
  <c r="R2173" i="5"/>
  <c r="E2173" i="5"/>
  <c r="X2173" i="5" s="1"/>
  <c r="F2173" i="5"/>
  <c r="G2173" i="5"/>
  <c r="H2173"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F134" i="5" l="1"/>
  <c r="H214" i="5"/>
  <c r="H1805" i="5"/>
  <c r="F597" i="5"/>
  <c r="H1181" i="5"/>
  <c r="J1261" i="5"/>
  <c r="E1333" i="5"/>
  <c r="X1333" i="5" s="1"/>
  <c r="R1789" i="5"/>
  <c r="F1821" i="5"/>
  <c r="G1085" i="5"/>
  <c r="E1717" i="5"/>
  <c r="X1717" i="5" s="1"/>
  <c r="J1821" i="5"/>
  <c r="F2101" i="5"/>
  <c r="H2469" i="5"/>
  <c r="I12" i="5"/>
  <c r="H1749" i="5"/>
  <c r="I2117" i="5"/>
  <c r="J2085" i="5"/>
  <c r="J1085" i="5"/>
  <c r="R1253" i="5"/>
  <c r="H1405" i="5"/>
  <c r="G2101" i="5"/>
  <c r="G2469" i="5"/>
  <c r="J1842" i="5"/>
  <c r="J12" i="5"/>
  <c r="G1405" i="5"/>
  <c r="H1085" i="5"/>
  <c r="J1749" i="5"/>
  <c r="R1805" i="5"/>
  <c r="J1853" i="5"/>
  <c r="I1254" i="5"/>
  <c r="I709" i="5"/>
  <c r="R1085" i="5"/>
  <c r="F1253" i="5"/>
  <c r="F1333" i="5"/>
  <c r="E1405" i="5"/>
  <c r="X1405" i="5" s="1"/>
  <c r="E1421" i="5"/>
  <c r="X1421" i="5" s="1"/>
  <c r="E1749" i="5"/>
  <c r="X1749" i="5" s="1"/>
  <c r="E2101" i="5"/>
  <c r="X2101" i="5" s="1"/>
  <c r="R2469" i="5"/>
  <c r="E12" i="5"/>
  <c r="X12" i="5" s="1"/>
  <c r="R15" i="5"/>
  <c r="G2085" i="5"/>
  <c r="I1805" i="5"/>
  <c r="I1853" i="5"/>
  <c r="H2085" i="5"/>
  <c r="F2085" i="5"/>
  <c r="J1237" i="5"/>
  <c r="E1277" i="5"/>
  <c r="X1277" i="5" s="1"/>
  <c r="H2101" i="5"/>
  <c r="H1378" i="5"/>
  <c r="H717" i="5"/>
  <c r="F1165" i="5"/>
  <c r="G1333" i="5"/>
  <c r="J1405" i="5"/>
  <c r="G1749" i="5"/>
  <c r="J2261" i="5"/>
  <c r="F15" i="5"/>
  <c r="G37" i="4"/>
  <c r="G55" i="4"/>
  <c r="C13" i="6"/>
  <c r="C5" i="6"/>
  <c r="C15" i="6"/>
  <c r="C10" i="6"/>
  <c r="C8" i="6"/>
  <c r="C11" i="6"/>
  <c r="C9" i="6"/>
  <c r="C7" i="6"/>
  <c r="C4" i="6"/>
  <c r="G62" i="4"/>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<sst xmlns="http://schemas.openxmlformats.org/spreadsheetml/2006/main" count="17124" uniqueCount="14065">
  <si>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</si>
  <si>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</si>
  <si>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</si>
  <si>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</si>
  <si>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</si>
  <si>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</si>
  <si>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</si>
  <si>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</si>
  <si>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</si>
  <si>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</si>
  <si>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</si>
  <si>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</si>
  <si>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</si>
  <si>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</si>
  <si>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</si>
  <si>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</si>
  <si>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</si>
  <si>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</si>
  <si>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</si>
  <si>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</si>
  <si>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</si>
  <si>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</si>
  <si>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</si>
  <si>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</si>
  <si>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</si>
  <si>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</si>
  <si>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</si>
  <si>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</si>
  <si>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</si>
  <si>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</si>
  <si>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</si>
  <si>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</si>
  <si>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</si>
  <si>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</si>
  <si>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</si>
  <si>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</si>
  <si>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</si>
  <si>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</si>
  <si>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</si>
  <si>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</si>
  <si>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</si>
  <si>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</si>
  <si>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</si>
  <si>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</si>
  <si>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</si>
  <si>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</si>
  <si>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</si>
  <si>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</si>
  <si>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</si>
  <si>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</si>
  <si>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</si>
  <si>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</si>
  <si>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</si>
  <si>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</si>
  <si>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</si>
  <si>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</si>
  <si>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</si>
  <si>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</si>
  <si>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</si>
  <si>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</si>
  <si>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</si>
  <si>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</si>
  <si>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</si>
  <si>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</si>
  <si>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</si>
  <si>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</si>
  <si>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</si>
  <si>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</si>
  <si>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</si>
  <si>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</si>
  <si>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</si>
  <si>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</si>
  <si>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</si>
  <si>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</si>
  <si>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</si>
  <si>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</si>
  <si>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</si>
  <si>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</si>
  <si>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</si>
  <si>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</si>
  <si>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</si>
  <si>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</si>
  <si>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</si>
  <si>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</si>
  <si>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</si>
  <si>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</si>
  <si>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</si>
  <si>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</si>
  <si>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</si>
  <si>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</si>
  <si>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</si>
  <si>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</si>
  <si>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</si>
  <si>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</si>
  <si>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</si>
  <si>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</si>
  <si>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</si>
  <si>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</si>
  <si>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</si>
  <si>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</si>
  <si>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</si>
  <si>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</si>
  <si>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</si>
  <si>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</si>
  <si>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</si>
  <si>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</si>
  <si>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</si>
  <si>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</si>
  <si>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</si>
  <si>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</si>
  <si>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</si>
  <si>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</si>
  <si>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</si>
  <si>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</si>
  <si>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</si>
  <si>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</si>
  <si>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</si>
  <si>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</si>
  <si>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</si>
  <si>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</si>
  <si>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</si>
  <si>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</si>
  <si>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</si>
  <si>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</si>
  <si>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</si>
  <si>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</si>
  <si>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</si>
  <si>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</si>
  <si>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</si>
  <si>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</si>
  <si>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</si>
  <si>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</si>
  <si>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</si>
  <si>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</si>
  <si>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</si>
  <si>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</si>
  <si>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</si>
  <si>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</si>
  <si>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</si>
  <si>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</si>
  <si>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</si>
  <si>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</si>
  <si>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</si>
  <si>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</si>
  <si>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</si>
  <si>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</si>
  <si>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</si>
  <si>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</si>
  <si>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</si>
  <si>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</si>
  <si>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</si>
  <si>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</si>
  <si>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</si>
  <si>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</si>
  <si>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</si>
  <si>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</si>
  <si>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</si>
  <si>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</si>
  <si>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</si>
  <si>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</si>
  <si>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</si>
  <si>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</si>
  <si>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</si>
  <si>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</si>
  <si>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</si>
  <si>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</si>
  <si>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</si>
  <si>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</si>
  <si>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</si>
  <si>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</si>
  <si>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</si>
  <si>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</si>
  <si>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</si>
  <si>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</si>
  <si>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</si>
  <si>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</si>
  <si>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</si>
  <si>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</si>
  <si>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</si>
  <si>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</si>
  <si>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</si>
  <si>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</si>
  <si>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</si>
  <si>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</si>
  <si>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</si>
  <si>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</si>
  <si>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</si>
  <si>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</si>
  <si>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</si>
  <si>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</si>
  <si>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</si>
  <si>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</si>
  <si>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</si>
  <si>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</si>
  <si>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</si>
  <si>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</si>
  <si>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</si>
  <si>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</si>
  <si>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</si>
  <si>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</si>
  <si>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</si>
  <si>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</si>
  <si>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</si>
  <si>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</si>
  <si>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</si>
  <si>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</si>
  <si>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</si>
  <si>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</si>
  <si>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</si>
  <si>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</si>
  <si>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</si>
  <si>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</si>
  <si>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</si>
  <si>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</si>
  <si>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</si>
  <si>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</si>
  <si>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</si>
  <si>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</si>
  <si>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</si>
  <si>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</si>
  <si>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</si>
  <si>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</si>
  <si>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</si>
  <si>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</si>
  <si>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</si>
  <si>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</si>
  <si>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</si>
  <si>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</si>
  <si>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</si>
  <si>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</si>
  <si>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</si>
  <si>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</si>
  <si>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</si>
  <si>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</si>
  <si>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</si>
  <si>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</si>
  <si>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</si>
  <si>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</si>
  <si>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</si>
  <si>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</si>
  <si>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</si>
  <si>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</si>
  <si>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</si>
  <si>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</si>
  <si>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</si>
  <si>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</si>
  <si>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</si>
  <si>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</si>
  <si>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</si>
  <si>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</si>
  <si>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</si>
  <si>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</si>
  <si>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</si>
  <si>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</si>
  <si>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</si>
  <si>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</si>
  <si>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</si>
  <si>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</si>
  <si>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</si>
  <si>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</si>
  <si>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</si>
  <si>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</si>
  <si>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</si>
  <si>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</si>
  <si>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</si>
  <si>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</si>
  <si>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</si>
  <si>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</si>
  <si>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</si>
  <si>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</si>
  <si>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</si>
  <si>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</si>
  <si>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</si>
  <si>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</si>
  <si>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</si>
  <si>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</si>
  <si>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</si>
  <si>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</si>
  <si>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</si>
  <si>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</si>
  <si>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</si>
  <si>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</si>
  <si>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</si>
  <si>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</si>
  <si>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</si>
  <si>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</si>
  <si>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</si>
  <si>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</si>
  <si>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</si>
  <si>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</si>
  <si>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</si>
  <si>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</si>
  <si>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</si>
  <si>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</si>
  <si>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</si>
  <si>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</si>
  <si>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</si>
  <si>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</si>
  <si>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</si>
  <si>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</si>
  <si>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</si>
  <si>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</si>
  <si>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</si>
  <si>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</si>
  <si>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</si>
  <si>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</si>
  <si>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</si>
  <si>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</si>
  <si>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</si>
  <si>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</si>
  <si>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</si>
  <si>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</si>
  <si>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</si>
  <si>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</si>
  <si>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</si>
  <si>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</si>
  <si>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</si>
  <si>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</si>
  <si>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</si>
  <si>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</si>
  <si>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</si>
  <si>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</si>
  <si>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</si>
  <si>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</si>
  <si>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</si>
  <si>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</si>
  <si>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</si>
  <si>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</si>
  <si>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</si>
  <si>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</si>
  <si>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</si>
  <si>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</si>
  <si>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</si>
  <si>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</si>
  <si>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</si>
  <si>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</si>
  <si>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</si>
  <si>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</si>
  <si>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</si>
  <si>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</si>
  <si>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</si>
  <si>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</si>
  <si>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</si>
  <si>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</si>
  <si>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</si>
  <si>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</si>
  <si>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</si>
  <si>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</si>
  <si>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</si>
  <si>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</si>
  <si>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</si>
  <si>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</si>
  <si>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</si>
  <si>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</si>
  <si>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</si>
  <si>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</si>
  <si>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</si>
  <si>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</si>
  <si>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</si>
  <si>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</si>
  <si>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</si>
  <si>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</si>
  <si>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</si>
  <si>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</si>
  <si>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</si>
  <si>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</si>
  <si>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</si>
  <si>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</si>
  <si>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</si>
  <si>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</si>
  <si>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</si>
  <si>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</si>
  <si>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</si>
  <si>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</si>
  <si>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</si>
  <si>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</si>
  <si>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</si>
  <si>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</si>
  <si>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</si>
  <si>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</si>
  <si>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</si>
  <si>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</si>
  <si>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</si>
  <si>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</si>
  <si>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</si>
  <si>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</si>
  <si>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</si>
  <si>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</si>
  <si>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</si>
  <si>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</si>
  <si>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</si>
  <si>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</si>
  <si>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</si>
  <si>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</si>
  <si>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</si>
  <si>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</si>
  <si>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</si>
  <si>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</si>
  <si>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</si>
  <si>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</si>
  <si>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</si>
  <si>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</si>
  <si>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</si>
  <si>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</si>
  <si>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</si>
  <si>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</si>
  <si>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</si>
  <si>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</si>
  <si>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</si>
  <si>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</si>
  <si>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</si>
  <si>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</si>
  <si>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</si>
  <si>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</si>
  <si>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</si>
  <si>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</si>
  <si>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</si>
  <si>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</si>
  <si>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</si>
  <si>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</si>
  <si>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</si>
  <si>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</si>
  <si>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</si>
  <si>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</si>
  <si>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</si>
  <si>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</si>
  <si>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</si>
  <si>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</si>
  <si>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</si>
  <si>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</si>
  <si>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</si>
  <si>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</si>
  <si>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</si>
  <si>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</si>
  <si>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</si>
  <si>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</si>
  <si>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</si>
  <si>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</si>
  <si>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</si>
  <si>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</si>
  <si>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</si>
  <si>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</si>
  <si>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</si>
  <si>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</si>
  <si>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</si>
  <si>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</si>
  <si>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</si>
  <si>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</si>
  <si>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</si>
  <si>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</si>
  <si>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</si>
  <si>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</si>
  <si>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</si>
  <si>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</si>
  <si>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</si>
  <si>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</si>
  <si>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</si>
  <si>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</si>
  <si>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</si>
  <si>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</si>
  <si>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</si>
  <si>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</si>
  <si>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</si>
  <si>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</si>
  <si>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</si>
  <si>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</si>
  <si>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</si>
  <si>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</si>
  <si>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</si>
  <si>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</si>
  <si>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</si>
  <si>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</si>
  <si>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</si>
  <si>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</si>
  <si>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</si>
  <si>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</si>
  <si>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</si>
  <si>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</si>
  <si>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</si>
  <si>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</si>
  <si>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</si>
  <si>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</si>
  <si>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</si>
  <si>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</si>
  <si>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</si>
  <si>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</si>
  <si>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</si>
  <si>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</si>
  <si>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</si>
  <si>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</si>
  <si>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</si>
  <si>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</si>
  <si>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</si>
  <si>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</si>
  <si>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</si>
  <si>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</si>
  <si>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</si>
  <si>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</si>
  <si>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</si>
  <si>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</si>
  <si>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</si>
  <si>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</si>
  <si>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</si>
  <si>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</si>
  <si>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</si>
  <si>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</si>
  <si>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</si>
  <si>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</si>
  <si>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</si>
  <si>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</si>
  <si>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</si>
  <si>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</si>
  <si>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</si>
  <si>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</si>
  <si>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</si>
  <si>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</si>
  <si>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</si>
  <si>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</si>
  <si>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</si>
  <si>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</si>
  <si>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</si>
  <si>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</si>
  <si>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</si>
  <si>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</si>
  <si>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</si>
  <si>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</si>
  <si>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</si>
  <si>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</si>
  <si>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</si>
  <si>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</si>
  <si>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</si>
  <si>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</si>
  <si>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</si>
  <si>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</si>
  <si>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</si>
  <si>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</si>
  <si>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</si>
  <si>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</si>
  <si>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</si>
  <si>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</si>
  <si>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</si>
  <si>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</si>
  <si>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</si>
  <si>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</si>
  <si>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</si>
  <si>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</si>
  <si>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</si>
  <si>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</si>
  <si>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</si>
  <si>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</si>
  <si>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</si>
  <si>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</si>
  <si>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</si>
  <si>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</si>
  <si>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</si>
  <si>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</si>
  <si>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</si>
  <si>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</si>
  <si>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</si>
  <si>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</si>
  <si>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</si>
  <si>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</si>
  <si>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</si>
  <si>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</si>
  <si>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</si>
  <si>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</si>
  <si>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</si>
  <si>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</si>
  <si>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</si>
  <si>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</si>
  <si>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</si>
  <si>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</si>
  <si>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</si>
  <si>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</si>
  <si>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</si>
  <si>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</si>
  <si>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</si>
  <si>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</si>
  <si>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</si>
  <si>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</si>
  <si>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</si>
  <si>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</si>
  <si>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</si>
  <si>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</si>
  <si>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</si>
  <si>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</si>
  <si>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</si>
  <si>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</si>
  <si>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</si>
  <si>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</si>
  <si>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</si>
  <si>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</si>
  <si>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</si>
  <si>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</si>
  <si>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</si>
  <si>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</si>
  <si>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</si>
  <si>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</si>
  <si>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</si>
  <si>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</si>
  <si>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</si>
  <si>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</si>
  <si>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</si>
  <si>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</si>
  <si>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</si>
  <si>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</si>
  <si>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</si>
  <si>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</si>
  <si>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</si>
  <si>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</si>
  <si>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</si>
  <si>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</si>
  <si>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</si>
  <si>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</si>
  <si>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</si>
  <si>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</si>
  <si>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</si>
  <si>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</si>
  <si>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</si>
  <si>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</si>
  <si>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</si>
  <si>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</si>
  <si>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</si>
  <si>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</si>
  <si>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</si>
  <si>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</si>
  <si>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</si>
  <si>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</si>
  <si>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</si>
  <si>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</si>
  <si>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</si>
  <si>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</si>
  <si>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</si>
  <si>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</si>
  <si>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</si>
  <si>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</si>
  <si>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</si>
  <si>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</si>
  <si>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</si>
  <si>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</si>
  <si>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</si>
  <si>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</si>
  <si>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</si>
  <si>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</si>
  <si>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</si>
  <si>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</si>
  <si>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</si>
  <si>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</si>
  <si>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</si>
  <si>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</si>
  <si>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</si>
  <si>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</si>
  <si>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</si>
  <si>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</si>
  <si>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</si>
  <si>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</si>
  <si>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</si>
  <si>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</si>
  <si>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</si>
  <si>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</si>
  <si>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</si>
  <si>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</si>
  <si>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</si>
  <si>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</si>
  <si>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</si>
  <si>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</si>
  <si>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</si>
  <si>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</si>
  <si>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</si>
  <si>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</si>
  <si>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</si>
  <si>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</si>
  <si>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</si>
  <si>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</si>
  <si>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</si>
  <si>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</si>
  <si>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</si>
  <si>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</si>
  <si>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</si>
  <si>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</si>
  <si>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</si>
  <si>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</si>
  <si>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</si>
  <si>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</si>
  <si>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</si>
  <si>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</si>
  <si>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</si>
  <si>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</si>
  <si>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</si>
  <si>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</si>
  <si>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</si>
  <si>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</si>
  <si>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</si>
  <si>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</si>
  <si>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</si>
  <si>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</si>
  <si>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</si>
  <si>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</si>
  <si>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</si>
  <si>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</si>
  <si>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</si>
  <si>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</si>
  <si>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</si>
  <si>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</si>
  <si>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</si>
  <si>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</si>
  <si>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</si>
  <si>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</si>
  <si>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</si>
  <si>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</si>
  <si>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</si>
  <si>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</si>
  <si>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</si>
  <si>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</si>
  <si>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</si>
  <si>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</si>
  <si>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</si>
  <si>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</si>
  <si>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</si>
  <si>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</si>
  <si>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</si>
  <si>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</si>
  <si>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</si>
  <si>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</si>
  <si>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</si>
  <si>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</si>
  <si>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</si>
  <si>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</si>
  <si>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</si>
  <si>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</si>
  <si>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</si>
  <si>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</si>
  <si>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</si>
  <si>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</si>
  <si>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</si>
  <si>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</si>
  <si>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</si>
  <si>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</si>
  <si>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</si>
  <si>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</si>
  <si>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</si>
  <si>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</si>
  <si>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</si>
  <si>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</si>
  <si>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</si>
  <si>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</si>
  <si>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</si>
  <si>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</si>
  <si>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</si>
  <si>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</si>
  <si>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</si>
  <si>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</si>
  <si>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</si>
  <si>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</si>
  <si>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</si>
  <si>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</si>
  <si>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</si>
  <si>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</si>
  <si>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</si>
  <si>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</si>
  <si>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</si>
  <si>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</si>
  <si>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</si>
  <si>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</si>
  <si>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</si>
  <si>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</si>
  <si>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</si>
  <si>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</si>
  <si>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</si>
  <si>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</si>
  <si>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</si>
  <si>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</si>
  <si>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</si>
  <si>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</si>
  <si>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</si>
  <si>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</si>
  <si>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</si>
  <si>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</si>
  <si>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</si>
  <si>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</si>
  <si>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</si>
  <si>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</si>
  <si>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</si>
  <si>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</si>
  <si>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</si>
  <si>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</si>
  <si>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</si>
  <si>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</si>
  <si>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</si>
  <si>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</si>
  <si>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</si>
  <si>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</si>
  <si>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</si>
  <si>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</si>
  <si>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</si>
  <si>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</si>
  <si>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</si>
  <si>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</si>
  <si>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</si>
  <si>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</si>
  <si>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</si>
  <si>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</si>
  <si>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</si>
  <si>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</si>
  <si>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</si>
  <si>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</si>
  <si>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</si>
  <si>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</si>
  <si>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</si>
  <si>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</si>
  <si>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</si>
  <si>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</si>
  <si>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</si>
  <si>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</si>
  <si>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</si>
  <si>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</si>
  <si>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</si>
  <si>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</si>
  <si>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</si>
  <si>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</si>
  <si>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</si>
  <si>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</si>
  <si>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</si>
  <si>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</si>
  <si>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</si>
  <si>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</si>
  <si>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</si>
  <si>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</si>
  <si>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</si>
  <si>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</si>
  <si>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</si>
  <si>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</si>
  <si>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</si>
  <si>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</si>
  <si>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</si>
  <si>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</si>
  <si>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</si>
  <si>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</si>
  <si>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</si>
  <si>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</si>
  <si>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</si>
  <si>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</si>
  <si>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</si>
  <si>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</si>
  <si>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</si>
  <si>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</si>
  <si>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</si>
  <si>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</si>
  <si>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</si>
  <si>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</si>
  <si>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</si>
  <si>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</si>
  <si>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</si>
  <si>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</si>
  <si>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</si>
  <si>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</si>
  <si>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</si>
  <si>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</si>
  <si>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</si>
  <si>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</si>
  <si>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</si>
  <si>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</si>
  <si>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</si>
  <si>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</si>
  <si>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</si>
  <si>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</si>
  <si>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</si>
  <si>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</si>
  <si>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</si>
  <si>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</si>
  <si>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</si>
  <si>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</si>
  <si>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</si>
  <si>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</si>
  <si>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</si>
  <si>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</si>
  <si>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</si>
  <si>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</si>
  <si>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</si>
  <si>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</si>
  <si>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</si>
  <si>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</si>
  <si>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</si>
  <si>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</si>
  <si>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</si>
  <si>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</si>
  <si>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</si>
  <si>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</si>
  <si>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</si>
  <si>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</si>
  <si>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</si>
  <si>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</si>
  <si>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</si>
  <si>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</si>
  <si>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</si>
  <si>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</si>
  <si>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</si>
  <si>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</si>
  <si>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</si>
  <si>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</si>
  <si>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</si>
  <si>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</si>
  <si>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</si>
  <si>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</si>
  <si>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</si>
  <si>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</si>
  <si>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</si>
  <si>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</si>
  <si>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</si>
  <si>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</si>
  <si>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</si>
  <si>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</si>
  <si>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</si>
  <si>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</si>
  <si>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</si>
  <si>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</si>
  <si>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</si>
  <si>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</si>
  <si>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</si>
  <si>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</si>
  <si>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</si>
  <si>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</si>
  <si>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</si>
  <si>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</si>
  <si>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</si>
  <si>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</si>
  <si>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</si>
  <si>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</si>
  <si>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</si>
  <si>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</si>
  <si>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</si>
  <si>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</si>
  <si>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</si>
  <si>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</si>
  <si>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</si>
  <si>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</si>
  <si>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</si>
  <si>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</si>
  <si>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</si>
  <si>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</si>
  <si>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</si>
  <si>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</si>
  <si>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</si>
  <si>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</si>
  <si>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</si>
  <si>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</si>
  <si>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</si>
  <si>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</si>
  <si>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</si>
  <si>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</si>
  <si>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</si>
  <si>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</si>
  <si>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</si>
  <si>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</si>
  <si>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</si>
  <si>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</si>
  <si>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</si>
  <si>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</si>
  <si>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</si>
  <si>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</si>
  <si>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</si>
  <si>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</si>
  <si>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</si>
  <si>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</si>
  <si>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</si>
  <si>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</si>
  <si>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</si>
  <si>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</si>
  <si>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</si>
  <si>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</si>
  <si>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</si>
  <si>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</si>
  <si>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</si>
  <si>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</si>
  <si>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</si>
  <si>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</si>
  <si>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</si>
  <si>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</si>
  <si>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</si>
  <si>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</si>
  <si>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</si>
  <si>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</si>
  <si>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</si>
  <si>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</si>
  <si>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</si>
  <si>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</si>
  <si>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</si>
  <si>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</si>
  <si>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</si>
  <si>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</si>
  <si>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</si>
  <si>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</si>
  <si>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</si>
  <si>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</si>
  <si>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</si>
  <si>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</si>
  <si>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</si>
  <si>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</si>
  <si>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</si>
  <si>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</si>
  <si>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</si>
  <si>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</si>
  <si>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</si>
  <si>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</si>
  <si>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</si>
  <si>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</si>
  <si>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</si>
  <si>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</si>
  <si>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</si>
  <si>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</si>
  <si>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</si>
  <si>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</si>
  <si>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</si>
  <si>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</si>
  <si>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</si>
  <si>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</si>
  <si>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</si>
  <si>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</si>
  <si>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</si>
  <si>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</si>
  <si>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</si>
  <si>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</si>
  <si>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</si>
  <si>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</si>
  <si>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</si>
  <si>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</si>
  <si>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</si>
  <si>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</si>
  <si>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</si>
  <si>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</si>
  <si>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</si>
  <si>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</si>
  <si>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</si>
  <si>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</si>
  <si>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</si>
  <si>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</si>
  <si>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</si>
  <si>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</si>
  <si>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</si>
  <si>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</si>
  <si>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</si>
  <si>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</si>
  <si>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</si>
  <si>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</si>
  <si>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</si>
  <si>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</si>
  <si>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</si>
  <si>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</si>
  <si>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</si>
  <si>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</si>
  <si>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</si>
  <si>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</si>
  <si>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</si>
  <si>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</si>
  <si>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</si>
  <si>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</si>
  <si>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</si>
  <si>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</si>
  <si>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</si>
  <si>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</si>
  <si>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</si>
  <si>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</si>
  <si>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</si>
  <si>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</si>
  <si>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</si>
  <si>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</si>
  <si>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</si>
  <si>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</si>
  <si>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</si>
  <si>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</si>
  <si>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</si>
  <si>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</si>
  <si>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</si>
  <si>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</si>
  <si>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</si>
  <si>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</si>
  <si>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</si>
  <si>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</si>
  <si>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</si>
  <si>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</si>
  <si>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</si>
  <si>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</si>
  <si>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</si>
  <si>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</si>
  <si>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</si>
  <si>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</si>
  <si>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</si>
  <si>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</si>
  <si>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</si>
  <si>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</si>
  <si>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</si>
  <si>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</si>
  <si>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</si>
  <si>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</si>
  <si>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</si>
  <si>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</si>
  <si>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</si>
  <si>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</si>
  <si>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</si>
  <si>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</si>
  <si>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</si>
  <si>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</si>
  <si>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</si>
  <si>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</si>
  <si>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</si>
  <si>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</si>
  <si>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</si>
  <si>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</si>
  <si>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</si>
  <si>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</si>
  <si>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</si>
  <si>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</si>
  <si>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</si>
  <si>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</si>
  <si>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</si>
  <si>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</si>
  <si>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</si>
  <si>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</si>
  <si>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</si>
  <si>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</si>
  <si>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</si>
  <si>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</si>
  <si>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</si>
  <si>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</si>
  <si>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</si>
  <si>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</si>
  <si>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</si>
  <si>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</si>
  <si>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</si>
  <si>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</si>
  <si>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</si>
  <si>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</si>
  <si>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</si>
  <si>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</si>
  <si>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</si>
  <si>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</si>
  <si>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</si>
  <si>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</si>
  <si>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</si>
  <si>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</si>
  <si>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</si>
  <si>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</si>
  <si>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</si>
  <si>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</si>
  <si>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</si>
  <si>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</si>
  <si>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</si>
  <si>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</si>
  <si>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</si>
  <si>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</si>
  <si>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</si>
  <si>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</si>
  <si>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</si>
  <si>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</si>
  <si>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</si>
  <si>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</si>
  <si>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</si>
  <si>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</si>
  <si>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</si>
  <si>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</si>
  <si>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</si>
  <si>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</si>
  <si>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</si>
  <si>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</si>
  <si>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</si>
  <si>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</si>
  <si>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</si>
  <si>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</si>
  <si>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</si>
  <si>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</si>
  <si>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</si>
  <si>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</si>
  <si>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</si>
  <si>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</si>
  <si>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</si>
  <si>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</si>
  <si>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</si>
  <si>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</si>
  <si>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</si>
  <si>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</si>
  <si>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</si>
  <si>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</si>
  <si>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</si>
  <si>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</si>
  <si>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</si>
  <si>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</si>
  <si>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</si>
  <si>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</si>
  <si>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</si>
  <si>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</si>
  <si>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</si>
  <si>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</si>
  <si>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</si>
  <si>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</si>
  <si>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</si>
  <si>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</si>
  <si>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</si>
  <si>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</si>
  <si>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</si>
  <si>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</si>
  <si>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</si>
  <si>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</si>
  <si>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</si>
  <si>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</si>
  <si>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</si>
  <si>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</si>
  <si>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</si>
  <si>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</si>
  <si>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</si>
  <si>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</si>
  <si>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</si>
  <si>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</si>
  <si>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</si>
  <si>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</si>
  <si>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</si>
  <si>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</si>
  <si>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</si>
  <si>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</si>
  <si>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</si>
  <si>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</si>
  <si>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</si>
  <si>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</si>
  <si>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</si>
  <si>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</si>
  <si>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</si>
  <si>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</si>
  <si>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</si>
  <si>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</si>
  <si>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</si>
  <si>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</si>
  <si>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</si>
  <si>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</si>
  <si>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</si>
  <si>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</si>
  <si>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</si>
  <si>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</si>
  <si>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</si>
  <si>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</si>
  <si>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</si>
  <si>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</si>
  <si>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</si>
  <si>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</si>
  <si>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</si>
  <si>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</si>
  <si>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</si>
  <si>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</si>
  <si>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</si>
  <si>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</si>
  <si>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</si>
  <si>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</si>
  <si>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</si>
  <si>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</si>
  <si>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</si>
  <si>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</si>
  <si>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</si>
  <si>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</si>
  <si>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</si>
  <si>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</si>
  <si>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</si>
  <si>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</si>
  <si>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</si>
  <si>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</si>
  <si>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</si>
  <si>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</si>
  <si>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</si>
  <si>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</si>
  <si>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</si>
  <si>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</si>
  <si>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</si>
  <si>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</si>
  <si>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</si>
  <si>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</si>
  <si>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</si>
  <si>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</si>
  <si>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</si>
  <si>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</si>
  <si>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</si>
  <si>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</si>
  <si>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</si>
  <si>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</si>
  <si>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</si>
  <si>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</si>
  <si>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</si>
  <si>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</si>
  <si>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</si>
  <si>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</si>
  <si>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</si>
  <si>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</si>
  <si>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</si>
  <si>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</si>
  <si>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</si>
  <si>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</si>
  <si>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</si>
  <si>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</si>
  <si>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</si>
  <si>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</si>
  <si>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</si>
  <si>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</si>
  <si>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</si>
  <si>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</si>
  <si>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</si>
  <si>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</si>
  <si>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</si>
  <si>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</si>
  <si>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</si>
  <si>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</si>
  <si>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</si>
  <si>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</si>
  <si>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</si>
  <si>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</si>
  <si>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</si>
  <si>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</si>
  <si>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</si>
  <si>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</si>
  <si>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</si>
  <si>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</si>
  <si>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</si>
  <si>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</si>
  <si>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</si>
  <si>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</si>
  <si>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</si>
  <si>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</si>
  <si>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</si>
  <si>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</si>
  <si>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</si>
  <si>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</si>
  <si>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</si>
  <si>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</si>
  <si>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</si>
  <si>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</si>
  <si>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</si>
  <si>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</si>
  <si>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</si>
  <si>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</si>
  <si>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</si>
  <si>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</si>
  <si>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</si>
  <si>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</si>
  <si>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</si>
  <si>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</si>
  <si>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</si>
  <si>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</si>
  <si>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</si>
  <si>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</si>
  <si>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</si>
  <si>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</si>
  <si>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</si>
  <si>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</si>
  <si>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</si>
  <si>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</si>
  <si>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</si>
  <si>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</si>
  <si>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</si>
  <si>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</si>
  <si>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</si>
  <si>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</si>
  <si>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</si>
  <si>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</si>
  <si>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</si>
  <si>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</si>
  <si>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</si>
  <si>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</si>
  <si>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</si>
  <si>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</si>
  <si>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</si>
  <si>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</si>
  <si>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</si>
  <si>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</si>
  <si>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</si>
  <si>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</si>
  <si>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</si>
  <si>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</si>
  <si>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</si>
  <si>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</si>
  <si>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</si>
  <si>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</si>
  <si>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</si>
  <si>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</si>
  <si>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</si>
  <si>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</si>
  <si>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</si>
  <si>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</si>
  <si>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</si>
  <si>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</si>
  <si>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</si>
  <si>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</si>
  <si>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</si>
  <si>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</si>
  <si>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</si>
  <si>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</si>
  <si>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</si>
  <si>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</si>
  <si>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</si>
  <si>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</si>
  <si>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</si>
  <si>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</si>
  <si>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</si>
  <si>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</si>
  <si>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</si>
  <si>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</si>
  <si>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</si>
  <si>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</si>
  <si>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</si>
  <si>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</si>
  <si>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</si>
  <si>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</si>
  <si>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</si>
  <si>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</si>
  <si>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</si>
  <si>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</si>
  <si>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</si>
  <si>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</si>
  <si>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</si>
  <si>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</si>
  <si>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</si>
  <si>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</si>
  <si>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</si>
  <si>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</si>
  <si>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</si>
  <si>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</si>
  <si>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</si>
  <si>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</si>
  <si>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</si>
  <si>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</si>
  <si>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</si>
  <si>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</si>
  <si>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</si>
  <si>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</si>
  <si>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</si>
  <si>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</si>
  <si>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</si>
  <si>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</si>
  <si>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</si>
  <si>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</si>
  <si>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</si>
  <si>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</si>
  <si>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</si>
  <si>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</si>
  <si>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</si>
  <si>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</si>
  <si>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</si>
  <si>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</si>
  <si>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</si>
  <si>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</si>
  <si>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</si>
  <si>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</si>
  <si>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</si>
  <si>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</si>
  <si>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</si>
  <si>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</si>
  <si>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</si>
  <si>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</si>
  <si>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</si>
  <si>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</si>
  <si>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</si>
  <si>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</si>
  <si>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</si>
  <si>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</si>
  <si>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</si>
  <si>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</si>
  <si>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</si>
  <si>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</si>
  <si>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</si>
  <si>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</si>
  <si>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</si>
  <si>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</si>
  <si>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</si>
  <si>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</si>
  <si>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</si>
  <si>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</si>
  <si>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</si>
  <si>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</si>
  <si>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</si>
  <si>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</si>
  <si>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</si>
  <si>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</si>
  <si>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</si>
  <si>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</si>
  <si>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</si>
  <si>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</si>
  <si>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</si>
  <si>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</si>
  <si>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</si>
  <si>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</si>
  <si>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</si>
  <si>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</si>
  <si>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</si>
  <si>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</si>
  <si>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</si>
  <si>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</si>
  <si>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</si>
  <si>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</si>
  <si>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</si>
  <si>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</si>
  <si>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</si>
  <si>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</si>
  <si>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</si>
  <si>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</si>
  <si>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</si>
  <si>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</si>
  <si>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</si>
  <si>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</si>
  <si>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</si>
  <si>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</si>
  <si>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</si>
  <si>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</si>
  <si>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</si>
  <si>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</si>
  <si>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</si>
  <si>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</si>
  <si>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</si>
  <si>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</si>
  <si>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</si>
  <si>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</si>
  <si>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</si>
  <si>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</si>
  <si>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</si>
  <si>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</si>
  <si>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</si>
  <si>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</si>
  <si>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</si>
  <si>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</si>
  <si>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</si>
  <si>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</si>
  <si>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</si>
  <si>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</si>
  <si>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</si>
  <si>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</si>
  <si>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</si>
  <si>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</si>
  <si>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</si>
  <si>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</si>
  <si>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</si>
  <si>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</si>
  <si>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</si>
  <si>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</si>
  <si>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</si>
  <si>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</si>
  <si>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</si>
  <si>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</si>
  <si>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</si>
  <si>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</si>
  <si>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</si>
  <si>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</si>
  <si>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</si>
  <si>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</si>
  <si>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</si>
  <si>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</si>
  <si>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</si>
  <si>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</si>
  <si>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</si>
  <si>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</si>
  <si>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</si>
  <si>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</si>
  <si>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</si>
  <si>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</si>
  <si>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</si>
  <si>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</si>
  <si>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</si>
  <si>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</si>
  <si>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</si>
  <si>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</si>
  <si>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</si>
  <si>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</si>
  <si>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</si>
  <si>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</si>
  <si>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</si>
  <si>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</si>
  <si>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</si>
  <si>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</si>
  <si>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</si>
  <si>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</si>
  <si>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</si>
  <si>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</si>
  <si>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</si>
  <si>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</si>
  <si>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</si>
  <si>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</si>
  <si>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</si>
  <si>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</si>
  <si>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</si>
  <si>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</si>
  <si>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</si>
  <si>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</si>
  <si>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</si>
  <si>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</si>
  <si>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</si>
  <si>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</si>
  <si>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</si>
  <si>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</si>
  <si>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</si>
  <si>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</si>
  <si>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</si>
  <si>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</si>
  <si>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</si>
  <si>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</si>
  <si>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</si>
  <si>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</si>
  <si>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</si>
  <si>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</si>
  <si>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</si>
  <si>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</si>
  <si>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</si>
  <si>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</si>
  <si>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</si>
  <si>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</si>
  <si>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</si>
  <si>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</si>
  <si>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</si>
  <si>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</si>
  <si>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</si>
  <si>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</si>
  <si>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</si>
  <si>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</si>
  <si>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</si>
  <si>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</si>
  <si>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</si>
  <si>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</si>
  <si>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</si>
  <si>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</si>
  <si>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</si>
  <si>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</si>
  <si>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</si>
  <si>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</si>
  <si>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</si>
  <si>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</si>
  <si>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</si>
  <si>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</si>
  <si>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</si>
  <si>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</si>
  <si>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</si>
  <si>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</si>
  <si>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</si>
  <si>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</si>
  <si>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</si>
  <si>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</si>
  <si>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</si>
  <si>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</si>
  <si>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</si>
  <si>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</si>
  <si>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</si>
  <si>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</si>
  <si>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</si>
  <si>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</si>
  <si>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</si>
  <si>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</si>
  <si>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</si>
  <si>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</si>
  <si>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</si>
  <si>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</si>
  <si>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</si>
  <si>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</si>
  <si>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</si>
  <si>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</si>
  <si>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</si>
  <si>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</si>
  <si>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</si>
  <si>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</si>
  <si>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</si>
  <si>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</si>
  <si>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</si>
  <si>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</si>
  <si>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</si>
  <si>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</si>
  <si>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</si>
  <si>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</si>
  <si>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</si>
  <si>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</si>
  <si>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</si>
  <si>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</si>
  <si>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</si>
  <si>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</si>
  <si>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</si>
  <si>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</si>
  <si>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</si>
  <si>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</si>
  <si>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</si>
  <si>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</si>
  <si>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</si>
  <si>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</si>
  <si>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</si>
  <si>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</si>
  <si>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</si>
  <si>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</si>
  <si>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</si>
  <si>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</si>
  <si>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</si>
  <si>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</si>
  <si>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</si>
  <si>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</si>
  <si>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</si>
  <si>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</si>
  <si>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</si>
  <si>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</si>
  <si>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</si>
  <si>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</si>
  <si>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</si>
  <si>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</si>
  <si>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</si>
  <si>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</si>
  <si>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</si>
  <si>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</si>
  <si>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</si>
  <si>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</si>
  <si>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</si>
  <si>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</si>
  <si>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</si>
  <si>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</si>
  <si>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</si>
  <si>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</si>
  <si>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</si>
  <si>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</si>
  <si>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</si>
  <si>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</si>
  <si>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</si>
  <si>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</si>
  <si>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</si>
  <si>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</si>
  <si>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</si>
  <si>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</si>
  <si>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</si>
  <si>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</si>
  <si>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</si>
  <si>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</si>
  <si>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</si>
  <si>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</si>
  <si>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</si>
  <si>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</si>
  <si>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</si>
  <si>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</si>
  <si>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</si>
  <si>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</si>
  <si>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</si>
  <si>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</si>
  <si>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</si>
  <si>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</si>
  <si>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</si>
  <si>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</si>
  <si>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</si>
  <si>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</si>
  <si>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</si>
  <si>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</si>
  <si>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</si>
  <si>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</si>
  <si>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</si>
  <si>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</si>
  <si>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</si>
  <si>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</si>
  <si>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</si>
  <si>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</si>
  <si>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</si>
  <si>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</si>
  <si>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</si>
  <si>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</si>
  <si>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</si>
  <si>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</si>
  <si>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</si>
  <si>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</si>
  <si>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</si>
  <si>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</si>
  <si>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</si>
  <si>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</si>
  <si>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</si>
  <si>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</si>
  <si>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</si>
  <si>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</si>
  <si>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</si>
  <si>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</si>
  <si>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</si>
  <si>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</si>
  <si>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</si>
  <si>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</si>
  <si>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</si>
  <si>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</si>
  <si>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</si>
  <si>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</si>
  <si>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</si>
  <si>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</si>
  <si>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</si>
  <si>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</si>
  <si>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</si>
  <si>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</si>
  <si>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</si>
  <si>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</si>
  <si>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</si>
  <si>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</si>
  <si>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</si>
  <si>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</si>
  <si>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</si>
  <si>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</si>
  <si>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</si>
  <si>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</si>
  <si>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</si>
  <si>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</si>
  <si>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</si>
  <si>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</si>
  <si>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</si>
  <si>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</si>
  <si>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</si>
  <si>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</si>
  <si>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</si>
  <si>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</si>
  <si>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</si>
  <si>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</si>
  <si>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</si>
  <si>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</si>
  <si>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</si>
  <si>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</si>
  <si>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</si>
  <si>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</si>
  <si>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</si>
  <si>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</si>
  <si>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</si>
  <si>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</si>
  <si>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</si>
  <si>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</si>
  <si>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</si>
  <si>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</si>
  <si>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</si>
  <si>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</si>
  <si>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</si>
  <si>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</si>
  <si>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</si>
  <si>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</si>
  <si>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</si>
  <si>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</si>
  <si>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</si>
  <si>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</si>
  <si>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</si>
  <si>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</si>
  <si>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</si>
  <si>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</si>
  <si>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</si>
  <si>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</si>
  <si>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</si>
  <si>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</si>
  <si>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</si>
  <si>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</si>
  <si>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</si>
  <si>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</si>
  <si>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</si>
  <si>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</si>
  <si>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</si>
  <si>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</si>
  <si>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</si>
  <si>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</si>
  <si>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</si>
  <si>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</si>
  <si>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</si>
  <si>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</si>
  <si>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</si>
  <si>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</si>
  <si>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</si>
  <si>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</si>
  <si>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</si>
  <si>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</si>
  <si>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</si>
  <si>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</si>
  <si>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</si>
  <si>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</si>
  <si>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</si>
  <si>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</si>
  <si>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</si>
  <si>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</si>
  <si>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</si>
  <si>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</si>
  <si>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</si>
  <si>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</si>
  <si>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</si>
  <si>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</si>
  <si>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</si>
  <si>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</si>
  <si>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</si>
  <si>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</si>
  <si>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</si>
  <si>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</si>
  <si>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</si>
  <si>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</si>
  <si>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</si>
  <si>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</si>
  <si>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</si>
  <si>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</si>
  <si>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</si>
  <si>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</si>
  <si>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</si>
  <si>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</si>
  <si>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</si>
  <si>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</si>
  <si>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</si>
  <si>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</si>
  <si>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</si>
  <si>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</si>
  <si>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</si>
  <si>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</si>
  <si>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</si>
  <si>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</si>
  <si>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</si>
  <si>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</si>
  <si>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</si>
  <si>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</si>
  <si>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</si>
  <si>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</si>
  <si>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</si>
  <si>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</si>
  <si>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</si>
  <si>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</si>
  <si>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</si>
  <si>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</si>
  <si>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</si>
  <si>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</si>
  <si>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</si>
  <si>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</si>
  <si>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</si>
  <si>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</si>
  <si>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</si>
  <si>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</si>
  <si>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</si>
  <si>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</si>
  <si>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</si>
  <si>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</si>
  <si>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</si>
  <si>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</si>
  <si>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</si>
  <si>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</si>
  <si>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</si>
  <si>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</si>
  <si>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</si>
  <si>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</si>
  <si>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</si>
  <si>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</si>
  <si>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</si>
  <si>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</si>
  <si>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</si>
  <si>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</si>
  <si>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</si>
  <si>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</si>
  <si>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</si>
  <si>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</si>
  <si>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</si>
  <si>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</si>
  <si>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</si>
  <si>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</si>
  <si>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</si>
  <si>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</si>
  <si>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</si>
  <si>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</si>
  <si>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</si>
  <si>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</si>
  <si>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</si>
  <si>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</si>
  <si>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</si>
  <si>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</si>
  <si>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</si>
  <si>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</si>
  <si>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</si>
  <si>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</si>
  <si>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</si>
  <si>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</si>
  <si>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</si>
  <si>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</si>
  <si>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</si>
  <si>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</si>
  <si>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</si>
  <si>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</si>
  <si>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</si>
  <si>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</si>
  <si>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</si>
  <si>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</si>
  <si>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</si>
  <si>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</si>
  <si>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</si>
  <si>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</si>
  <si>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</si>
  <si>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</si>
  <si>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</si>
  <si>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</si>
  <si>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</si>
  <si>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</si>
  <si>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</si>
  <si>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</si>
  <si>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</si>
  <si>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</si>
  <si>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</si>
  <si>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</si>
  <si>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</si>
  <si>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</si>
  <si>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</si>
  <si>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</si>
  <si>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</si>
  <si>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</si>
  <si>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</si>
  <si>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</si>
  <si>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</si>
  <si>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</si>
  <si>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</si>
  <si>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</si>
  <si>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</si>
  <si>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</si>
  <si>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</si>
  <si>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</si>
  <si>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</si>
  <si>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</si>
  <si>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</si>
  <si>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</si>
  <si>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</si>
  <si>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</si>
  <si>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</si>
  <si>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</si>
  <si>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</si>
  <si>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</si>
  <si>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</si>
  <si>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</si>
  <si>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</si>
  <si>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</si>
  <si>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</si>
  <si>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</si>
  <si>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</si>
  <si>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</si>
  <si>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</si>
  <si>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</si>
  <si>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</si>
  <si>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</si>
  <si>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</si>
  <si>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</si>
  <si>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</si>
  <si>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</si>
  <si>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</si>
  <si>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</si>
  <si>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</si>
  <si>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</si>
  <si>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</si>
  <si>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</si>
  <si>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</si>
  <si>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</si>
  <si>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</si>
  <si>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</si>
  <si>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</si>
  <si>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</si>
  <si>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</si>
  <si>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</si>
  <si>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</si>
  <si>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</si>
  <si>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</si>
  <si>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</si>
  <si>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</si>
  <si>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</si>
  <si>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</si>
  <si>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</si>
  <si>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</si>
  <si>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</si>
  <si>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</si>
  <si>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</si>
  <si>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</si>
  <si>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</si>
  <si>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</si>
  <si>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</si>
  <si>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</si>
  <si>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</si>
  <si>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</si>
  <si>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</si>
  <si>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</si>
  <si>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</si>
  <si>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</si>
  <si>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</si>
  <si>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</si>
  <si>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</si>
  <si>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</si>
  <si>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</si>
  <si>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</si>
  <si>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</si>
  <si>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</si>
  <si>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</si>
  <si>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</si>
  <si>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</si>
  <si>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</si>
  <si>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</si>
  <si>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</si>
  <si>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</si>
  <si>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</si>
  <si>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</si>
  <si>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</si>
  <si>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</si>
  <si>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</si>
  <si>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</si>
  <si>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</si>
  <si>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</si>
  <si>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</si>
  <si>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</si>
  <si>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</si>
  <si>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</si>
  <si>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</si>
  <si>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</si>
  <si>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</si>
  <si>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</si>
  <si>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</si>
  <si>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</si>
  <si>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</si>
  <si>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</si>
  <si>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</si>
  <si>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</si>
  <si>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</si>
  <si>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</si>
  <si>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</si>
  <si>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</si>
  <si>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</si>
  <si>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</si>
  <si>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</si>
  <si>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</si>
  <si>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</si>
  <si>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</si>
  <si>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</si>
  <si>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</si>
  <si>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</si>
  <si>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</si>
  <si>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</si>
  <si>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</si>
  <si>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</si>
  <si>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</si>
  <si>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</si>
  <si>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</si>
  <si>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</si>
  <si>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</si>
  <si>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</si>
  <si>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</si>
  <si>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</si>
  <si>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</si>
  <si>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</si>
  <si>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</si>
  <si>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</si>
  <si>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</si>
  <si>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</si>
  <si>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</si>
  <si>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</si>
  <si>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</si>
  <si>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</si>
  <si>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</si>
  <si>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</si>
  <si>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</si>
  <si>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</si>
  <si>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</si>
  <si>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</si>
  <si>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</si>
  <si>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</si>
  <si>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</si>
  <si>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</si>
  <si>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</si>
  <si>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</si>
  <si>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</si>
  <si>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</si>
  <si>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</si>
  <si>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</si>
  <si>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</si>
  <si>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</si>
  <si>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</si>
  <si>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</si>
  <si>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</si>
  <si>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</si>
  <si>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</si>
  <si>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</si>
  <si>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</si>
  <si>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</si>
  <si>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</si>
  <si>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</si>
  <si>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</si>
  <si>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</si>
  <si>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</si>
  <si>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</si>
  <si>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</si>
  <si>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</si>
  <si>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</si>
  <si>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</si>
  <si>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</si>
  <si>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</si>
  <si>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</si>
  <si>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</si>
  <si>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</si>
  <si>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</si>
  <si>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</si>
  <si>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</si>
  <si>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</si>
  <si>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</si>
  <si>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</si>
  <si>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</si>
  <si>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</si>
  <si>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</si>
  <si>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</si>
  <si>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</si>
  <si>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</si>
  <si>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</si>
  <si>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</si>
  <si>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</si>
  <si>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</si>
  <si>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</si>
  <si>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</si>
  <si>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</si>
  <si>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</si>
  <si>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</si>
  <si>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</si>
  <si>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</si>
  <si>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</si>
  <si>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</si>
  <si>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</si>
  <si>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</si>
  <si>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</si>
  <si>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</si>
  <si>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</si>
  <si>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</si>
  <si>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</si>
  <si>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</si>
  <si>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</si>
  <si>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</si>
  <si>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</si>
  <si>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</si>
  <si>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</si>
  <si>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</si>
  <si>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</si>
  <si>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</si>
  <si>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</si>
  <si>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</si>
  <si>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</si>
  <si>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</si>
  <si>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</si>
  <si>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</si>
  <si>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</si>
  <si>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</si>
  <si>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</si>
  <si>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</si>
  <si>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</si>
  <si>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</si>
  <si>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</si>
  <si>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</si>
  <si>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</si>
  <si>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</si>
  <si>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</si>
  <si>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</si>
  <si>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</si>
  <si>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</si>
  <si>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</si>
  <si>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</si>
  <si>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</si>
  <si>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</si>
  <si>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</si>
  <si>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</si>
  <si>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</si>
  <si>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</si>
  <si>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</si>
  <si>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</si>
  <si>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</si>
  <si>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</si>
  <si>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</si>
  <si>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</si>
  <si>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</si>
  <si>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</si>
  <si>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</si>
  <si>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</si>
  <si>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</si>
  <si>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</si>
  <si>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</si>
  <si>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</si>
  <si>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</si>
  <si>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</si>
  <si>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</si>
  <si>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</si>
  <si>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</si>
  <si>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</si>
  <si>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</si>
  <si>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</si>
  <si>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</si>
  <si>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</si>
  <si>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</si>
  <si>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</si>
  <si>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</si>
  <si>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</si>
  <si>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</si>
  <si>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</si>
  <si>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</si>
  <si>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</si>
  <si>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</si>
  <si>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</si>
  <si>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</si>
  <si>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</si>
  <si>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</si>
  <si>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</si>
  <si>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</si>
  <si>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</si>
  <si>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</si>
  <si>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</si>
  <si>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</si>
  <si>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</si>
  <si>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</si>
  <si>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</si>
  <si>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</si>
  <si>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</si>
  <si>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</si>
  <si>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</si>
  <si>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</si>
  <si>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</si>
  <si>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</si>
  <si>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</si>
  <si>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</si>
  <si>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</si>
  <si>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</si>
  <si>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</si>
  <si>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</si>
  <si>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</si>
  <si>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</si>
  <si>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</si>
  <si>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</si>
  <si>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</si>
  <si>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</si>
  <si>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</si>
  <si>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</si>
  <si>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</si>
  <si>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</si>
  <si>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</si>
  <si>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</si>
  <si>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</si>
  <si>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</si>
  <si>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</si>
  <si>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</si>
  <si>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</si>
  <si>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</si>
  <si>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</si>
  <si>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</si>
  <si>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</si>
  <si>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</si>
  <si>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</si>
  <si>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</si>
  <si>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</si>
  <si>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</si>
  <si>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</si>
  <si>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</si>
  <si>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</si>
  <si>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</si>
  <si>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</si>
  <si>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</si>
  <si>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</si>
  <si>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</si>
  <si>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</si>
  <si>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</si>
  <si>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</si>
  <si>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</si>
  <si>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</si>
  <si>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</si>
  <si>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</si>
  <si>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</si>
  <si>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</si>
  <si>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</si>
  <si>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</si>
  <si>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</si>
  <si>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</si>
  <si>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</si>
  <si>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</si>
  <si>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</si>
  <si>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</si>
  <si>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</si>
  <si>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</si>
  <si>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</si>
  <si>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</si>
  <si>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</si>
  <si>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</si>
  <si>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</si>
  <si>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</si>
  <si>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</si>
  <si>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</si>
  <si>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</si>
  <si>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</si>
  <si>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</si>
  <si>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</si>
  <si>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</si>
  <si>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</si>
  <si>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</si>
  <si>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</si>
  <si>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</si>
  <si>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</si>
  <si>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</si>
  <si>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</si>
  <si>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</si>
  <si>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</si>
  <si>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</si>
  <si>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</si>
  <si>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</si>
  <si>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</si>
  <si>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</si>
  <si>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</si>
  <si>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</si>
  <si>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</si>
  <si>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</si>
  <si>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</si>
  <si>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</si>
  <si>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</si>
  <si>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</si>
  <si>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</si>
  <si>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</si>
  <si>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</si>
  <si>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</si>
  <si>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</si>
  <si>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</si>
  <si>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</si>
  <si>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</si>
  <si>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</si>
  <si>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</si>
  <si>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</si>
  <si>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</si>
  <si>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</si>
  <si>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</si>
  <si>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</si>
  <si>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</si>
  <si>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</si>
  <si>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</si>
  <si>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</si>
  <si>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</si>
  <si>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</si>
  <si>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</si>
  <si>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</si>
  <si>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</si>
  <si>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</si>
  <si>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</si>
  <si>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</si>
  <si>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</si>
  <si>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</si>
  <si>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</si>
  <si>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</si>
  <si>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</si>
  <si>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</si>
  <si>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</si>
  <si>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</si>
  <si>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</si>
  <si>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</si>
  <si>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</si>
  <si>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</si>
  <si>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</si>
  <si>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</si>
  <si>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</si>
  <si>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</si>
  <si>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</si>
  <si>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</si>
  <si>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</si>
  <si>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</si>
  <si>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</si>
  <si>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</si>
  <si>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</si>
  <si>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</si>
  <si>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</si>
  <si>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</si>
  <si>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</si>
  <si>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</si>
  <si>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</si>
  <si>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</si>
  <si>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</si>
  <si>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</si>
  <si>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</si>
  <si>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</si>
  <si>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</si>
  <si>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</si>
  <si>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</si>
  <si>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</si>
  <si>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</si>
  <si>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</si>
  <si>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</si>
  <si>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</si>
  <si>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</si>
  <si>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</si>
  <si>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</si>
  <si>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</si>
  <si>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</si>
  <si>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</si>
  <si>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</si>
  <si>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</si>
  <si>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</si>
  <si>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</si>
  <si>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</si>
  <si>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</si>
  <si>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</si>
  <si>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</si>
  <si>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</si>
  <si>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</si>
  <si>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</si>
  <si>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</si>
  <si>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</si>
  <si>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</si>
  <si>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</si>
  <si>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</si>
  <si>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</si>
  <si>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</si>
  <si>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</si>
  <si>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</si>
  <si>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</si>
  <si>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</si>
  <si>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</si>
  <si>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</si>
  <si>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</si>
  <si>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</si>
  <si>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</si>
  <si>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</si>
  <si>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</si>
  <si>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</si>
  <si>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</si>
  <si>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</si>
  <si>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</si>
  <si>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</si>
  <si>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</si>
  <si>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</si>
  <si>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</si>
  <si>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</si>
  <si>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</si>
  <si>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</si>
  <si>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</si>
  <si>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</si>
  <si>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</si>
  <si>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</si>
  <si>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</si>
  <si>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</si>
  <si>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</si>
  <si>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</si>
  <si>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</si>
  <si>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</si>
  <si>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</si>
  <si>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</si>
  <si>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</si>
  <si>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</si>
  <si>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</si>
  <si>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</si>
  <si>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</si>
  <si>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</si>
  <si>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</si>
  <si>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</si>
  <si>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</si>
  <si>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</si>
  <si>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</si>
  <si>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</si>
  <si>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</si>
  <si>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</si>
  <si>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</si>
  <si>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</si>
  <si>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</si>
  <si>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</si>
  <si>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</si>
  <si>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</si>
  <si>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</si>
  <si>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</si>
  <si>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</si>
  <si>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</si>
  <si>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</si>
  <si>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</si>
  <si>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</si>
  <si>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</si>
  <si>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</si>
  <si>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</si>
  <si>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</si>
  <si>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</si>
  <si>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</si>
  <si>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</si>
  <si>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</si>
  <si>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</si>
  <si>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</si>
  <si>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</si>
  <si>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</si>
  <si>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</si>
  <si>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</si>
  <si>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</si>
  <si>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</si>
  <si>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</si>
  <si>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</si>
  <si>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</si>
  <si>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</si>
  <si>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</si>
  <si>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</si>
  <si>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</si>
  <si>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</si>
  <si>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</si>
  <si>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</si>
  <si>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</si>
  <si>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</si>
  <si>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</si>
  <si>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</si>
  <si>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</si>
  <si>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</si>
  <si>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</si>
  <si>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</si>
  <si>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</si>
  <si>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</si>
  <si>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</si>
  <si>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</si>
  <si>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</si>
  <si>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</si>
  <si>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</si>
  <si>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</si>
  <si>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</si>
  <si>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</si>
  <si>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</si>
  <si>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</si>
  <si>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</si>
  <si>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</si>
  <si>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</si>
  <si>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</si>
  <si>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</si>
  <si>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</si>
  <si>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</si>
  <si>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</si>
  <si>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</si>
  <si>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</si>
  <si>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</si>
  <si>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</si>
  <si>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</si>
  <si>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</si>
  <si>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</si>
  <si>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</si>
  <si>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</si>
  <si>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</si>
  <si>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</si>
  <si>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</si>
  <si>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</si>
  <si>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</si>
  <si>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</si>
  <si>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</si>
  <si>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</si>
  <si>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</si>
  <si>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</si>
  <si>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</si>
  <si>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</si>
  <si>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</si>
  <si>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</si>
  <si>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</si>
  <si>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</si>
  <si>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</si>
  <si>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</si>
  <si>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</si>
  <si>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</si>
  <si>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</si>
  <si>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</si>
  <si>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</si>
  <si>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</si>
  <si>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</si>
  <si>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</si>
  <si>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</si>
  <si>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</si>
  <si>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</si>
  <si>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</si>
  <si>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</si>
  <si>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</si>
  <si>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</si>
  <si>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</si>
  <si>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</si>
  <si>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</si>
  <si>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</si>
  <si>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</si>
  <si>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</si>
  <si>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</si>
  <si>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</si>
  <si>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</si>
  <si>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</si>
  <si>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</si>
  <si>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</si>
  <si>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</si>
  <si>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</si>
  <si>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</si>
  <si>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</si>
  <si>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</si>
  <si>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</si>
  <si>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</si>
  <si>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</si>
  <si>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</si>
  <si>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</si>
  <si>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</si>
  <si>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</si>
  <si>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</si>
  <si>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</si>
  <si>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</si>
  <si>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</si>
  <si>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</si>
  <si>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</si>
  <si>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</si>
  <si>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</si>
  <si>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</si>
  <si>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</si>
  <si>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</si>
  <si>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</si>
  <si>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</si>
  <si>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</si>
  <si>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</si>
  <si>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</si>
  <si>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</si>
  <si>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</si>
  <si>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</si>
  <si>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</si>
  <si>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</si>
  <si>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</si>
  <si>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</si>
  <si>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</si>
  <si>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</si>
  <si>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</si>
  <si>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</si>
  <si>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</si>
  <si>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</si>
  <si>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</si>
  <si>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</si>
  <si>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</si>
  <si>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</si>
  <si>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</si>
  <si>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</si>
  <si>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</si>
  <si>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</si>
  <si>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</si>
  <si>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</si>
  <si>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</si>
  <si>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</si>
  <si>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</si>
  <si>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</si>
  <si>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</si>
  <si>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</si>
  <si>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</si>
  <si>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</si>
  <si>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</si>
  <si>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</si>
  <si>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</si>
  <si>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</si>
  <si>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</si>
  <si>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</si>
  <si>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</si>
  <si>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</si>
  <si>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</si>
  <si>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</si>
  <si>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</si>
  <si>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</si>
  <si>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</si>
  <si>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</si>
  <si>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</si>
  <si>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</si>
  <si>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</si>
  <si>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</si>
  <si>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</si>
  <si>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</si>
  <si>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</si>
  <si>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</si>
  <si>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</si>
  <si>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</si>
  <si>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</si>
  <si>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</si>
  <si>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</si>
  <si>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</si>
  <si>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</si>
  <si>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</si>
  <si>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</si>
  <si>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</si>
  <si>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</si>
  <si>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</si>
  <si>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</si>
  <si>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</si>
  <si>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</si>
  <si>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</si>
  <si>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</si>
  <si>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</si>
  <si>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</si>
  <si>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</si>
  <si>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</si>
  <si>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</si>
  <si>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</si>
  <si>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</si>
  <si>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</si>
  <si>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</si>
  <si>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</si>
  <si>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</si>
  <si>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</si>
  <si>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</si>
  <si>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</si>
  <si>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</si>
  <si>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</si>
  <si>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</si>
  <si>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</si>
  <si>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</si>
  <si>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</si>
  <si>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</si>
  <si>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</si>
  <si>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</si>
  <si>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</si>
  <si>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</si>
  <si>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</si>
  <si>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</si>
  <si>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</si>
  <si>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</si>
  <si>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</si>
  <si>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</si>
  <si>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</si>
  <si>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</si>
  <si>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</si>
  <si>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</si>
  <si>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</si>
  <si>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</si>
  <si>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</si>
  <si>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</si>
  <si>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</si>
  <si>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</si>
  <si>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</si>
  <si>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</si>
  <si>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</si>
  <si>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</si>
  <si>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</si>
  <si>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</si>
  <si>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</si>
  <si>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</si>
  <si>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</si>
  <si>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</si>
  <si>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</si>
  <si>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</si>
  <si>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</si>
  <si>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</si>
  <si>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</si>
  <si>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</si>
  <si>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</si>
  <si>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</si>
  <si>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</si>
  <si>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</si>
  <si>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</si>
  <si>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</si>
  <si>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</si>
  <si>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</si>
  <si>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</si>
  <si>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</si>
  <si>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</si>
  <si>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</si>
  <si>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</si>
  <si>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</si>
  <si>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</si>
  <si>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</si>
  <si>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</si>
  <si>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</si>
  <si>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</si>
  <si>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</si>
  <si>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</si>
  <si>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</si>
  <si>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</si>
  <si>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</si>
  <si>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</si>
  <si>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</si>
  <si>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</si>
  <si>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</si>
  <si>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</si>
  <si>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</si>
  <si>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</si>
  <si>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</si>
  <si>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</si>
  <si>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</si>
  <si>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</si>
  <si>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</si>
  <si>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</si>
  <si>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</si>
  <si>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</si>
  <si>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</si>
  <si>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</si>
  <si>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</si>
  <si>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</si>
  <si>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</si>
  <si>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</si>
  <si>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</si>
  <si>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</si>
  <si>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</si>
  <si>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</si>
  <si>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</si>
  <si>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</si>
  <si>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</si>
  <si>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</si>
  <si>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</si>
  <si>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</si>
  <si>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</si>
  <si>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</si>
  <si>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</si>
  <si>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</si>
  <si>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</si>
  <si>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</si>
  <si>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</si>
  <si>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</si>
  <si>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</si>
  <si>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</si>
  <si>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</si>
  <si>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</si>
  <si>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</si>
  <si>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</si>
  <si>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</si>
  <si>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</si>
  <si>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</si>
  <si>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</si>
  <si>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</si>
  <si>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</si>
  <si>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</si>
  <si>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</si>
  <si>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</si>
  <si>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</si>
  <si>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</si>
  <si>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</si>
  <si>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</si>
  <si>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</si>
  <si>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</si>
  <si>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</si>
  <si>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</si>
  <si>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</si>
  <si>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</si>
  <si>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</si>
  <si>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</si>
  <si>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</si>
  <si>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</si>
  <si>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</si>
  <si>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</si>
  <si>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</si>
  <si>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</si>
  <si>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</si>
  <si>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</si>
  <si>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</si>
  <si>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</si>
  <si>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</si>
  <si>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</si>
  <si>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</si>
  <si>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</si>
  <si>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</si>
  <si>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</si>
  <si>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</si>
  <si>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</si>
  <si>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</si>
  <si>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</si>
  <si>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</si>
  <si>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</si>
  <si>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</si>
  <si>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</si>
  <si>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</si>
  <si>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</si>
  <si>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</si>
  <si>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</si>
  <si>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</si>
  <si>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</si>
  <si>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</si>
  <si>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</si>
  <si>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</si>
  <si>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</si>
  <si>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</si>
  <si>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</si>
  <si>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</si>
  <si>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</si>
  <si>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</si>
  <si>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</si>
  <si>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</si>
  <si>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</si>
  <si>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</si>
  <si>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</si>
  <si>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</si>
  <si>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</si>
  <si>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</si>
  <si>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</si>
  <si>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</si>
  <si>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</si>
  <si>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</si>
  <si>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</si>
  <si>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</si>
  <si>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</si>
  <si>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</si>
  <si>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</si>
  <si>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</si>
  <si>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</si>
  <si>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</si>
  <si>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</si>
  <si>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</si>
  <si>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</si>
  <si>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</si>
  <si>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</si>
  <si>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</si>
  <si>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</si>
  <si>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</si>
  <si>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</si>
  <si>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</si>
  <si>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</si>
  <si>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</si>
  <si>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</si>
  <si>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</si>
  <si>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</si>
  <si>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</si>
  <si>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</si>
  <si>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</si>
  <si>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</si>
  <si>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</si>
  <si>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</si>
  <si>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</si>
  <si>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</si>
  <si>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</si>
  <si>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</si>
  <si>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</si>
  <si>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</si>
  <si>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</si>
  <si>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</si>
  <si>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</si>
  <si>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</si>
  <si>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</si>
  <si>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</si>
  <si>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</si>
  <si>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</si>
  <si>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</si>
  <si>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</si>
  <si>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</si>
  <si>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</si>
  <si>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</si>
  <si>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</si>
  <si>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</si>
  <si>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</si>
  <si>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</si>
  <si>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</si>
  <si>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</si>
  <si>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</si>
  <si>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</si>
  <si>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</si>
  <si>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</si>
  <si>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</si>
  <si>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</si>
  <si>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</si>
  <si>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</si>
  <si>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</si>
  <si>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</si>
  <si>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</si>
  <si>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</si>
  <si>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</si>
  <si>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</si>
  <si>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</si>
  <si>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</si>
  <si>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</si>
  <si>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</si>
  <si>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</si>
  <si>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</si>
  <si>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</si>
  <si>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</si>
  <si>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</si>
  <si>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</si>
  <si>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</si>
  <si>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</si>
  <si>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</si>
  <si>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</si>
  <si>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</si>
  <si>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</si>
  <si>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</si>
  <si>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</si>
  <si>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</si>
  <si>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</si>
  <si>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</si>
  <si>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</si>
  <si>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</si>
  <si>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</si>
  <si>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</si>
  <si>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</si>
  <si>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</si>
  <si>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</si>
  <si>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</si>
  <si>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</si>
  <si>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</si>
  <si>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</si>
  <si>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</si>
  <si>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</si>
  <si>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</si>
  <si>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</si>
  <si>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</si>
  <si>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</si>
  <si>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</si>
  <si>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</si>
  <si>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</si>
  <si>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</si>
  <si>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</si>
  <si>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</si>
  <si>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</si>
  <si>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</si>
  <si>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</si>
  <si>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</si>
  <si>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</si>
  <si>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</si>
  <si>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</si>
  <si>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</si>
  <si>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</si>
  <si>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</si>
  <si>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</si>
  <si>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</si>
  <si>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</si>
  <si>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</si>
  <si>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</si>
  <si>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</si>
  <si>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</si>
  <si>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</si>
  <si>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</si>
  <si>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</si>
  <si>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</si>
  <si>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</si>
  <si>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</si>
  <si>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</si>
  <si>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</si>
  <si>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</si>
  <si>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</si>
  <si>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</si>
  <si>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</si>
  <si>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</si>
  <si>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</si>
  <si>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</si>
  <si>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</si>
  <si>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</si>
  <si>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</si>
  <si>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</si>
  <si>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</si>
  <si>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</si>
  <si>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</si>
  <si>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</si>
  <si>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</si>
  <si>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</si>
  <si>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</si>
  <si>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</si>
  <si>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</si>
  <si>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</si>
  <si>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</si>
  <si>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</si>
  <si>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</si>
  <si>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</si>
  <si>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</si>
  <si>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</si>
  <si>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</si>
  <si>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</si>
  <si>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</si>
  <si>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</si>
  <si>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</si>
  <si>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</si>
  <si>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</si>
  <si>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</si>
  <si>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</si>
  <si>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</si>
  <si>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</si>
  <si>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</si>
  <si>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</si>
  <si>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</si>
  <si>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</si>
  <si>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</si>
  <si>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</si>
  <si>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</si>
  <si>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</si>
  <si>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</si>
  <si>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</si>
  <si>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</si>
  <si>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</si>
  <si>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</si>
  <si>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</si>
  <si>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</si>
  <si>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</si>
  <si>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</si>
  <si>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</si>
  <si>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</si>
  <si>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</si>
  <si>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</si>
  <si>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</si>
  <si>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</si>
  <si>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</si>
  <si>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</si>
  <si>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</si>
  <si>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</si>
  <si>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</si>
  <si>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</si>
  <si>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</si>
  <si>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</si>
  <si>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</si>
  <si>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</si>
  <si>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</si>
  <si>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</si>
  <si>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</si>
  <si>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</si>
  <si>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</si>
  <si>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</si>
  <si>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</si>
  <si>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</si>
  <si>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</si>
  <si>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</si>
  <si>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</si>
  <si>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</si>
  <si>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</si>
  <si>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</si>
  <si>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</si>
  <si>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</si>
  <si>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</si>
  <si>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</si>
  <si>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</si>
  <si>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</si>
  <si>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</si>
  <si>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</si>
  <si>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</si>
  <si>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</si>
  <si>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</si>
  <si>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</si>
  <si>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</si>
  <si>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</si>
  <si>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</si>
  <si>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</si>
  <si>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</si>
  <si>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</si>
  <si>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</si>
  <si>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</si>
  <si>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</si>
  <si>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</si>
  <si>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</si>
  <si>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</si>
  <si>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</si>
  <si>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</si>
  <si>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</si>
  <si>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</si>
  <si>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</si>
  <si>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</si>
  <si>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</si>
  <si>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</si>
  <si>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</si>
  <si>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</si>
  <si>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</si>
  <si>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</si>
  <si>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</si>
  <si>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</si>
  <si>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</si>
  <si>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</si>
  <si>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</si>
  <si>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</si>
  <si>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</si>
  <si>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</si>
  <si>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</si>
  <si>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</si>
  <si>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</si>
  <si>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</si>
  <si>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</si>
  <si>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</si>
  <si>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</si>
  <si>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</si>
  <si>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</si>
  <si>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</si>
  <si>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</si>
  <si>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</si>
  <si>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</si>
  <si>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</si>
  <si>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</si>
  <si>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</si>
  <si>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</si>
  <si>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</si>
  <si>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</si>
  <si>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</si>
  <si>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</si>
  <si>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</si>
  <si>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</si>
  <si>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</si>
  <si>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</si>
  <si>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</si>
  <si>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</si>
  <si>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</si>
  <si>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</si>
  <si>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</si>
  <si>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</si>
  <si>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</si>
  <si>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</si>
  <si>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</si>
  <si>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</si>
  <si>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</si>
  <si>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</si>
  <si>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</si>
  <si>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</si>
  <si>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</si>
  <si>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</si>
  <si>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</si>
  <si>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</si>
  <si>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</si>
  <si>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</si>
  <si>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</si>
  <si>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</si>
  <si>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</si>
  <si>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</si>
  <si>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</si>
  <si>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</si>
  <si>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</si>
  <si>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</si>
  <si>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</si>
  <si>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</si>
  <si>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</si>
  <si>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</si>
  <si>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</si>
  <si>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</si>
  <si>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</si>
  <si>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</si>
  <si>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</si>
  <si>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</si>
  <si>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</si>
  <si>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</si>
  <si>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</si>
  <si>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</si>
  <si>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</si>
  <si>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</si>
  <si>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</si>
  <si>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</si>
  <si>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</si>
  <si>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</si>
  <si>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</si>
  <si>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</si>
  <si>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</si>
  <si>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</si>
  <si>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</si>
  <si>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</si>
  <si>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</si>
  <si>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</si>
  <si>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</si>
  <si>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</si>
  <si>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</si>
  <si>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</si>
  <si>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</si>
  <si>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</si>
  <si>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</si>
  <si>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</si>
  <si>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</si>
  <si>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</si>
  <si>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</si>
  <si>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</si>
  <si>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</si>
  <si>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</si>
  <si>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</si>
  <si>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</si>
  <si>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</si>
  <si>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</si>
  <si>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</si>
  <si>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</si>
  <si>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</si>
  <si>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</si>
  <si>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</si>
  <si>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</si>
  <si>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</si>
  <si>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</si>
  <si>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</si>
  <si>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</si>
  <si>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</si>
  <si>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</si>
  <si>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</si>
  <si>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</si>
  <si>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</si>
  <si>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</si>
  <si>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</si>
  <si>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</si>
  <si>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</si>
  <si>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</si>
  <si>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</si>
  <si>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</si>
  <si>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</si>
  <si>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</si>
  <si>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</si>
  <si>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</si>
  <si>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</si>
  <si>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</si>
  <si>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</si>
  <si>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</si>
  <si>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</si>
  <si>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</si>
  <si>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</si>
  <si>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</si>
  <si>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</si>
  <si>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</si>
  <si>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</si>
  <si>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</si>
  <si>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</si>
  <si>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</si>
  <si>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</si>
  <si>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</si>
  <si>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</si>
  <si>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</si>
  <si>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</si>
  <si>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</si>
  <si>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</si>
  <si>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</si>
  <si>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</si>
  <si>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</si>
  <si>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</si>
  <si>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</si>
  <si>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</si>
  <si>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</si>
  <si>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</si>
  <si>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</si>
  <si>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</si>
  <si>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</si>
  <si>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</si>
  <si>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</si>
  <si>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</si>
  <si>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</si>
  <si>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</si>
  <si>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</si>
  <si>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</si>
  <si>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</si>
  <si>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</si>
  <si>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</si>
  <si>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</si>
  <si>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</si>
  <si>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</si>
  <si>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</si>
  <si>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</si>
  <si>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</si>
  <si>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</si>
  <si>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</si>
  <si>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</si>
  <si>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</si>
  <si>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</si>
  <si>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</si>
  <si>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</si>
  <si>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</si>
  <si>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</si>
  <si>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</si>
  <si>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</si>
  <si>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</si>
  <si>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</si>
  <si>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</si>
  <si>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</si>
  <si>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</si>
  <si>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</si>
  <si>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</si>
  <si>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</si>
  <si>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</si>
  <si>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</si>
  <si>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</si>
  <si>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</si>
  <si>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</si>
  <si>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</si>
  <si>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</si>
  <si>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</si>
  <si>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</si>
  <si>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</si>
  <si>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</si>
  <si>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</si>
  <si>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</si>
  <si>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</si>
  <si>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</si>
  <si>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</si>
  <si>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</si>
  <si>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</si>
  <si>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</si>
  <si>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</si>
  <si>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</si>
  <si>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</si>
  <si>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</si>
  <si>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</si>
  <si>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</si>
  <si>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</si>
  <si>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</si>
  <si>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</si>
  <si>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</si>
  <si>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</si>
  <si>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</si>
  <si>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</si>
  <si>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</si>
  <si>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</si>
  <si>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</si>
  <si>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</si>
  <si>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</si>
  <si>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</si>
  <si>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</si>
  <si>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</si>
  <si>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</si>
  <si>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</si>
  <si>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</si>
  <si>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</si>
  <si>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</si>
  <si>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</si>
  <si>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</si>
  <si>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</si>
  <si>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</si>
  <si>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</si>
  <si>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</si>
  <si>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</si>
  <si>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</si>
  <si>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</si>
  <si>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</si>
  <si>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</si>
  <si>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</si>
  <si>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</si>
  <si>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</si>
  <si>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</si>
  <si>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</si>
  <si>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</si>
  <si>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</si>
  <si>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</si>
  <si>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</si>
  <si>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</si>
  <si>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</si>
  <si>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</si>
  <si>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</si>
  <si>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</si>
  <si>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</si>
  <si>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</si>
  <si>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</si>
  <si>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</si>
  <si>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</si>
  <si>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</si>
  <si>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</si>
  <si>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</si>
  <si>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</si>
  <si>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</si>
  <si>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</si>
  <si>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</si>
  <si>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</si>
  <si>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</si>
  <si>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</si>
  <si>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</si>
  <si>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</si>
  <si>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</si>
  <si>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</si>
  <si>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</si>
  <si>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</si>
  <si>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</si>
  <si>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</si>
  <si>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</si>
  <si>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</si>
  <si>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</si>
  <si>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</si>
  <si>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</si>
  <si>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</si>
  <si>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</si>
  <si>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</si>
  <si>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</si>
  <si>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</si>
  <si>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</si>
  <si>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</si>
  <si>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</si>
  <si>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</si>
  <si>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</si>
  <si>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</si>
  <si>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</si>
  <si>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</si>
  <si>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</si>
  <si>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</si>
  <si>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</si>
  <si>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</si>
  <si>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</si>
  <si>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</si>
  <si>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</si>
  <si>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</si>
  <si>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</si>
  <si>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</si>
  <si>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</si>
  <si>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</si>
  <si>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</si>
  <si>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</si>
  <si>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</si>
  <si>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</si>
  <si>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</si>
  <si>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</si>
  <si>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</si>
  <si>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</si>
  <si>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</si>
  <si>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</si>
  <si>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</si>
  <si>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</si>
  <si>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</si>
  <si>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</si>
  <si>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</si>
  <si>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</si>
  <si>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</si>
  <si>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</si>
  <si>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</si>
  <si>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</si>
  <si>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</si>
  <si>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</si>
  <si>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</si>
  <si>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</si>
  <si>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</si>
  <si>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</si>
  <si>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</si>
  <si>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</si>
  <si>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</si>
  <si>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</si>
  <si>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</si>
  <si>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</si>
  <si>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</si>
  <si>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</si>
  <si>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</si>
  <si>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</si>
  <si>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</si>
  <si>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</si>
  <si>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</si>
  <si>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</si>
  <si>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</si>
  <si>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</si>
  <si>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</si>
  <si>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</si>
  <si>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</si>
  <si>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</si>
  <si>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</si>
  <si>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</si>
  <si>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</si>
  <si>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</si>
  <si>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</si>
  <si>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</si>
  <si>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</si>
  <si>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</si>
  <si>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</si>
  <si>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</si>
  <si>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</si>
  <si>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</si>
  <si>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</si>
  <si>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</si>
  <si>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</si>
  <si>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</si>
  <si>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</si>
  <si>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</si>
  <si>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</si>
  <si>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</si>
  <si>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</si>
  <si>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</si>
  <si>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</si>
  <si>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</si>
  <si>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</si>
  <si>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</si>
  <si>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</si>
  <si>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</si>
  <si>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</si>
  <si>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</si>
  <si>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</si>
  <si>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</si>
  <si>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</si>
  <si>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</si>
  <si>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</si>
  <si>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</si>
  <si>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</si>
  <si>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</si>
  <si>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</si>
  <si>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</si>
  <si>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</si>
  <si>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</si>
  <si>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</si>
  <si>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</si>
  <si>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</si>
  <si>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</si>
  <si>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</si>
  <si>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</si>
  <si>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</si>
  <si>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</si>
  <si>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</si>
  <si>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</si>
  <si>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</si>
  <si>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</si>
  <si>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</si>
  <si>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</si>
  <si>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</si>
  <si>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</si>
  <si>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</si>
  <si>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</si>
  <si>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</si>
  <si>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</si>
  <si>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</si>
  <si>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</si>
  <si>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</si>
  <si>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</si>
  <si>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</si>
  <si>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</si>
  <si>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</si>
  <si>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</si>
  <si>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</si>
  <si>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</si>
  <si>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</si>
  <si>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</si>
  <si>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</si>
  <si>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</si>
  <si>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</si>
  <si>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</si>
  <si>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</si>
  <si>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</si>
  <si>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</si>
  <si>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</si>
  <si>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</si>
  <si>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</si>
  <si>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</si>
  <si>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</si>
  <si>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</si>
  <si>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</si>
  <si>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</si>
  <si>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</si>
  <si>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</si>
  <si>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</si>
  <si>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</si>
  <si>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</si>
  <si>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</si>
  <si>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</si>
  <si>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</si>
  <si>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</si>
  <si>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</si>
  <si>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</si>
  <si>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</si>
  <si>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</si>
  <si>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</si>
  <si>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</si>
  <si>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</si>
  <si>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</si>
  <si>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</si>
  <si>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</si>
  <si>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</si>
  <si>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</si>
  <si>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</si>
  <si>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</si>
  <si>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</si>
  <si>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</si>
  <si>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</si>
  <si>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</si>
  <si>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</si>
  <si>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</si>
  <si>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</si>
  <si>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</si>
  <si>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</si>
  <si>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</si>
  <si>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</si>
  <si>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</si>
  <si>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</si>
  <si>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</si>
  <si>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</si>
  <si>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</si>
  <si>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</si>
  <si>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</si>
  <si>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</si>
  <si>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</si>
  <si>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</si>
  <si>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</si>
  <si>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</si>
  <si>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</si>
  <si>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</si>
  <si>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</si>
  <si>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</si>
  <si>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</si>
  <si>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</si>
  <si>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</si>
  <si>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</si>
  <si>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</si>
  <si>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</si>
  <si>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</si>
  <si>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</si>
  <si>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</si>
  <si>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</si>
  <si>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</si>
  <si>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</si>
  <si>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</si>
  <si>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</si>
  <si>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</si>
  <si>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</si>
  <si>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</si>
  <si>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</si>
  <si>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</si>
  <si>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</si>
  <si>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</si>
  <si>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</si>
  <si>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</si>
  <si>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</si>
  <si>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</si>
  <si>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</si>
  <si>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</si>
  <si>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</si>
  <si>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</si>
  <si>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</si>
  <si>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</si>
  <si>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</si>
  <si>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</si>
  <si>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</si>
  <si>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</si>
  <si>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</si>
  <si>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</si>
  <si>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</si>
  <si>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</si>
  <si>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</si>
  <si>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</si>
  <si>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</si>
  <si>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</si>
  <si>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</si>
  <si>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</si>
  <si>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</si>
  <si>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</si>
  <si>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</si>
  <si>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</si>
  <si>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</si>
  <si>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</si>
  <si>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</si>
  <si>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</si>
  <si>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</si>
  <si>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</si>
  <si>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</si>
  <si>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</si>
  <si>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</si>
  <si>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</si>
  <si>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</si>
  <si>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</si>
  <si>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</si>
  <si>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</si>
  <si>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</si>
  <si>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</si>
  <si>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</si>
  <si>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</si>
  <si>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</si>
  <si>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</si>
  <si>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</si>
  <si>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</si>
  <si>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</si>
  <si>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</si>
  <si>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</si>
  <si>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</si>
  <si>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</si>
  <si>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</si>
  <si>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</si>
  <si>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</si>
  <si>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</si>
  <si>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</si>
  <si>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</si>
  <si>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</si>
  <si>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</si>
  <si>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</si>
  <si>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</si>
  <si>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</si>
  <si>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</si>
  <si>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</si>
  <si>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</si>
  <si>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</si>
  <si>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</si>
  <si>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</si>
  <si>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</si>
  <si>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</si>
  <si>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</si>
  <si>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</si>
  <si>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</si>
  <si>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</si>
  <si>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</si>
  <si>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</si>
  <si>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</si>
  <si>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</si>
  <si>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</si>
  <si>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</si>
  <si>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</si>
  <si>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</si>
  <si>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</si>
  <si>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</si>
  <si>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</si>
  <si>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</si>
  <si>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</si>
  <si>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</si>
  <si>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</si>
  <si>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</si>
  <si>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</si>
  <si>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</si>
  <si>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</si>
  <si>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</si>
  <si>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</si>
  <si>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</si>
  <si>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</si>
  <si>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</si>
  <si>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</si>
  <si>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</si>
  <si>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</si>
  <si>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</si>
  <si>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</si>
  <si>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</si>
  <si>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</si>
  <si>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</si>
  <si>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</si>
  <si>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</si>
  <si>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</si>
  <si>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</si>
  <si>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</si>
  <si>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</si>
  <si>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</si>
  <si>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</si>
  <si>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</si>
  <si>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</si>
  <si>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</si>
  <si>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</si>
  <si>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</si>
  <si>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</si>
  <si>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</si>
  <si>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</si>
  <si>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</si>
  <si>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</si>
  <si>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</si>
  <si>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</si>
  <si>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</si>
  <si>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</si>
  <si>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</si>
  <si>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</si>
  <si>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</si>
  <si>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</si>
  <si>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</si>
  <si>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</si>
  <si>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</si>
  <si>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</si>
  <si>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</si>
  <si>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</si>
  <si>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</si>
  <si>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</si>
  <si>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</si>
  <si>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</si>
  <si>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</si>
  <si>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</si>
  <si>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</si>
  <si>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</si>
  <si>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</si>
  <si>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</si>
  <si>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</si>
  <si>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</si>
  <si>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</si>
  <si>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</si>
  <si>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</si>
  <si>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</si>
  <si>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</si>
  <si>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</si>
  <si>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</si>
  <si>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</si>
  <si>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</si>
  <si>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</si>
  <si>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</si>
  <si>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</si>
  <si>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</si>
  <si>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</si>
  <si>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</si>
  <si>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</si>
  <si>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</si>
  <si>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</si>
  <si>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</si>
  <si>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</si>
  <si>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</si>
  <si>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</si>
  <si>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</si>
  <si>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</si>
  <si>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</si>
  <si>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</si>
  <si>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</si>
  <si>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</si>
  <si>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</si>
  <si>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</si>
  <si>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</si>
  <si>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</si>
  <si>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</si>
  <si>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</si>
  <si>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</si>
  <si>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</si>
  <si>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</si>
  <si>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</si>
  <si>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</si>
  <si>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</si>
  <si>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</si>
  <si>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</si>
  <si>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</si>
  <si>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</si>
  <si>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</si>
  <si>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</si>
  <si>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</si>
  <si>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</si>
  <si>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</si>
  <si>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</si>
  <si>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</si>
  <si>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</si>
  <si>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</si>
  <si>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</si>
  <si>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</si>
  <si>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</si>
  <si>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</si>
  <si>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</si>
  <si>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</si>
  <si>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</si>
  <si>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</si>
  <si>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</si>
  <si>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</si>
  <si>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</si>
  <si>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</si>
  <si>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</si>
  <si>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</si>
  <si>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</si>
  <si>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</si>
  <si>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</si>
  <si>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</si>
  <si>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</si>
  <si>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</si>
  <si>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</si>
  <si>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</si>
  <si>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</si>
  <si>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</si>
  <si>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</si>
  <si>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</si>
  <si>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</si>
  <si>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</si>
  <si>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</si>
  <si>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</si>
  <si>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</si>
  <si>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</si>
  <si>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</si>
  <si>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</si>
  <si>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</si>
  <si>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</si>
  <si>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</si>
  <si>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</si>
  <si>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</si>
  <si>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</si>
  <si>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</si>
  <si>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</si>
  <si>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</si>
  <si>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</si>
  <si>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</si>
  <si>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</si>
  <si>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</si>
  <si>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</si>
  <si>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</si>
  <si>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</si>
  <si>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</si>
  <si>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</si>
  <si>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</si>
  <si>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</si>
  <si>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</si>
  <si>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</si>
  <si>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</si>
  <si>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</si>
  <si>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</si>
  <si>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</si>
  <si>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</si>
  <si>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</si>
  <si>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</si>
  <si>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</si>
  <si>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</si>
  <si>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</si>
  <si>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</si>
  <si>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</si>
  <si>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</si>
  <si>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</si>
  <si>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</si>
  <si>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</si>
  <si>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</si>
  <si>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</si>
  <si>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</si>
  <si>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</si>
  <si>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</si>
  <si>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</si>
  <si>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</si>
  <si>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</si>
  <si>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</si>
  <si>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</si>
  <si>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</si>
  <si>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</si>
  <si>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</si>
  <si>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</si>
  <si>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</si>
  <si>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</si>
  <si>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</si>
  <si>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</si>
  <si>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</si>
  <si>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</si>
  <si>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</si>
  <si>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</si>
  <si>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</si>
  <si>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</si>
  <si>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</si>
  <si>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</si>
  <si>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</si>
  <si>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</si>
  <si>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</si>
  <si>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</si>
  <si>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</si>
  <si>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</si>
  <si>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</si>
  <si>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</si>
  <si>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</si>
  <si>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</si>
  <si>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</si>
  <si>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</si>
  <si>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</si>
  <si>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</si>
  <si>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</si>
  <si>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</si>
  <si>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</si>
  <si>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</si>
  <si>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</si>
  <si>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</si>
  <si>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</si>
  <si>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</si>
  <si>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</si>
  <si>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</si>
  <si>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</si>
  <si>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</si>
  <si>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</si>
  <si>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</si>
  <si>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</si>
  <si>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</si>
  <si>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</si>
  <si>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</si>
  <si>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</si>
  <si>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</si>
  <si>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</si>
  <si>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</si>
  <si>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</si>
  <si>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</si>
  <si>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</si>
  <si>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</si>
  <si>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</si>
  <si>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</si>
  <si>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</si>
  <si>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</si>
  <si>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</si>
  <si>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</si>
  <si>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</si>
  <si>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</si>
  <si>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</si>
  <si>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</si>
  <si>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</si>
  <si>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</si>
  <si>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</si>
  <si>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</si>
  <si>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</si>
  <si>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</si>
  <si>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</si>
  <si>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</si>
  <si>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</si>
  <si>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</si>
  <si>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</si>
  <si>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</si>
  <si>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</si>
  <si>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</si>
  <si>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</si>
  <si>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</si>
  <si>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</si>
  <si>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</si>
  <si>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</si>
  <si>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</si>
  <si>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</si>
  <si>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</si>
  <si>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</si>
  <si>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</si>
  <si>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</si>
  <si>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</si>
  <si>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</si>
  <si>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</si>
  <si>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</si>
  <si>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</si>
  <si>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</si>
  <si>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</si>
  <si>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</si>
  <si>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</si>
  <si>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</si>
  <si>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</si>
  <si>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</si>
  <si>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</si>
  <si>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</si>
  <si>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</si>
  <si>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</si>
  <si>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</si>
  <si>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</si>
  <si>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</si>
  <si>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</si>
  <si>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</si>
  <si>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</si>
  <si>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</si>
  <si>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</si>
  <si>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</si>
  <si>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</si>
  <si>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</si>
  <si>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</si>
  <si>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</si>
  <si>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</si>
  <si>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</si>
  <si>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</si>
  <si>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</si>
  <si>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</si>
  <si>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</si>
  <si>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</si>
  <si>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</si>
  <si>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</si>
  <si>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</si>
  <si>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</si>
  <si>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</si>
  <si>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</si>
  <si>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</si>
  <si>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</si>
  <si>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</si>
  <si>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</si>
  <si>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</si>
  <si>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</si>
  <si>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</si>
  <si>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</si>
  <si>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</si>
  <si>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</si>
  <si>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</si>
  <si>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</si>
  <si>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</si>
  <si>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</si>
  <si>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</si>
  <si>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</si>
  <si>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</si>
  <si>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</si>
  <si>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</si>
  <si>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</si>
  <si>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</si>
  <si>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</si>
  <si>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</si>
  <si>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</si>
  <si>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</si>
  <si>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</si>
  <si>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</si>
  <si>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</si>
  <si>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</si>
  <si>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</si>
  <si>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</si>
  <si>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</si>
  <si>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</si>
  <si>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</si>
  <si>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</si>
  <si>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</si>
  <si>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</si>
  <si>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</si>
  <si>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</si>
  <si>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</si>
  <si>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</si>
  <si>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</si>
  <si>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</si>
  <si>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</si>
  <si>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</si>
  <si>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</si>
  <si>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</si>
  <si>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</si>
  <si>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</si>
  <si>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</si>
  <si>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</si>
  <si>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</si>
  <si>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</si>
  <si>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</si>
  <si>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</si>
  <si>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</si>
  <si>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</si>
  <si>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</si>
  <si>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</si>
  <si>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</si>
  <si>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</si>
  <si>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</si>
  <si>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</si>
  <si>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</si>
  <si>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</si>
  <si>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</si>
  <si>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</si>
  <si>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</si>
  <si>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</si>
  <si>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</si>
  <si>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</si>
  <si>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</si>
  <si>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</si>
  <si>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</si>
  <si>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</si>
  <si>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</si>
  <si>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</si>
  <si>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</si>
  <si>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</si>
  <si>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</si>
  <si>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</si>
  <si>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</si>
  <si>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</si>
  <si>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</si>
  <si>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</si>
  <si>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</si>
  <si>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</si>
  <si>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</si>
  <si>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</si>
  <si>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</si>
  <si>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</si>
  <si>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</si>
  <si>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</si>
  <si>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</si>
  <si>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</si>
  <si>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</si>
  <si>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</si>
  <si>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</si>
  <si>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</si>
  <si>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</si>
  <si>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</si>
  <si>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</si>
  <si>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</si>
  <si>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</si>
  <si>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</si>
  <si>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</si>
  <si>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</si>
  <si>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</si>
  <si>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</si>
  <si>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</si>
  <si>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</si>
  <si>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</si>
  <si>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</si>
  <si>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</si>
  <si>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</si>
  <si>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</si>
  <si>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</si>
  <si>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</si>
  <si>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</si>
  <si>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</si>
  <si>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</si>
  <si>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</si>
  <si>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</si>
  <si>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</si>
  <si>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</si>
  <si>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</si>
  <si>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</si>
  <si>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</si>
  <si>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</si>
  <si>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</si>
  <si>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</si>
  <si>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</si>
  <si>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</si>
  <si>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</si>
  <si>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</si>
  <si>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</si>
  <si>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</si>
  <si>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</si>
  <si>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</si>
  <si>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</si>
  <si>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</si>
  <si>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</si>
  <si>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</si>
  <si>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</si>
  <si>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</si>
  <si>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</si>
  <si>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</si>
  <si>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</si>
  <si>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</si>
  <si>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</si>
  <si>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</si>
  <si>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</si>
  <si>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</si>
  <si>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</si>
  <si>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</si>
  <si>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</si>
  <si>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</si>
  <si>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</si>
  <si>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</si>
  <si>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</si>
  <si>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</si>
  <si>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</si>
  <si>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</si>
  <si>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</si>
  <si>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</si>
  <si>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</si>
  <si>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</si>
  <si>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</si>
  <si>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</si>
  <si>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</si>
  <si>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</si>
  <si>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</si>
  <si>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</si>
  <si>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</si>
  <si>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</si>
  <si>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</si>
  <si>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</si>
  <si>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</si>
  <si>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</si>
  <si>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</si>
  <si>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</si>
  <si>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</si>
  <si>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</si>
  <si>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</si>
  <si>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</si>
  <si>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</si>
  <si>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</si>
  <si>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</si>
  <si>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</si>
  <si>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</si>
  <si>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</si>
  <si>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</si>
  <si>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</si>
  <si>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</si>
  <si>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</si>
  <si>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</si>
  <si>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</si>
  <si>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</si>
  <si>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</si>
  <si>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</si>
  <si>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</si>
  <si>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</si>
  <si>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</si>
  <si>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</si>
  <si>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</si>
  <si>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</si>
  <si>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</si>
  <si>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</si>
  <si>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</si>
  <si>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</si>
  <si>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</si>
  <si>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</si>
  <si>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</si>
  <si>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</si>
  <si>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</si>
  <si>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</si>
  <si>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</si>
  <si>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</si>
  <si>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</si>
  <si>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</si>
  <si>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</si>
  <si>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</si>
  <si>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</si>
  <si>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</si>
  <si>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</si>
  <si>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</si>
  <si>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</si>
  <si>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</si>
  <si>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</si>
  <si>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</si>
  <si>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</si>
  <si>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</si>
  <si>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</si>
  <si>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</si>
  <si>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</si>
  <si>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</si>
  <si>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</si>
  <si>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</si>
  <si>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</si>
  <si>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</si>
  <si>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</si>
  <si>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</si>
  <si>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</si>
  <si>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</si>
  <si>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</si>
  <si>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</si>
  <si>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</si>
  <si>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</si>
  <si>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</si>
  <si>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</si>
  <si>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</si>
  <si>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</si>
  <si>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</si>
  <si>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</si>
  <si>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</si>
  <si>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</si>
  <si>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</si>
  <si>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</si>
  <si>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</si>
  <si>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</si>
  <si>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</si>
  <si>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</si>
  <si>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</si>
  <si>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</si>
  <si>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</si>
  <si>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</si>
  <si>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</si>
  <si>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</si>
  <si>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</si>
  <si>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</si>
  <si>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</si>
  <si>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</si>
  <si>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</si>
  <si>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</si>
  <si>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</si>
  <si>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</si>
  <si>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</si>
  <si>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</si>
  <si>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</si>
  <si>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</si>
  <si>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</si>
  <si>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</si>
  <si>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</si>
  <si>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</si>
  <si>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</si>
  <si>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</si>
  <si>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</si>
  <si>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</si>
  <si>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</si>
  <si>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</si>
  <si>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</si>
  <si>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</si>
  <si>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</si>
  <si>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</si>
  <si>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</si>
  <si>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</si>
  <si>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</si>
  <si>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</si>
  <si>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</si>
  <si>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</si>
  <si>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</si>
  <si>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</si>
  <si>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</si>
  <si>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</si>
  <si>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</si>
  <si>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</si>
  <si>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</si>
  <si>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</si>
  <si>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</si>
  <si>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</si>
  <si>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</si>
  <si>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</si>
  <si>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</si>
  <si>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</si>
  <si>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</si>
  <si>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</si>
  <si>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</si>
  <si>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</si>
  <si>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</si>
  <si>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</si>
  <si>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</si>
  <si>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</si>
  <si>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</si>
  <si>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</si>
  <si>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</si>
  <si>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</si>
  <si>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</si>
  <si>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</si>
  <si>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</si>
  <si>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</si>
  <si>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</si>
  <si>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</si>
  <si>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</si>
  <si>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</si>
  <si>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</si>
  <si>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</si>
  <si>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</si>
  <si>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</si>
  <si>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</si>
  <si>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</si>
  <si>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</si>
  <si>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</si>
  <si>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</si>
  <si>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</si>
  <si>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</si>
  <si>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</si>
  <si>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</si>
  <si>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</si>
  <si>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</si>
  <si>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</si>
  <si>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</si>
  <si>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</si>
  <si>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</si>
  <si>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</si>
  <si>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</si>
  <si>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</si>
  <si>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</si>
  <si>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</si>
  <si>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</si>
  <si>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</si>
  <si>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</si>
  <si>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</si>
  <si>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</si>
  <si>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</si>
  <si>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</si>
  <si>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</si>
  <si>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</si>
  <si>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</si>
  <si>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</si>
  <si>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</si>
  <si>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</si>
  <si>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</si>
  <si>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</si>
  <si>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</si>
  <si>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</si>
  <si>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</si>
  <si>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</si>
  <si>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</si>
  <si>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</si>
  <si>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</si>
  <si>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</si>
  <si>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</si>
  <si>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</si>
  <si>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</si>
  <si>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</si>
  <si>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</si>
  <si>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</si>
  <si>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</si>
  <si>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</si>
  <si>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</si>
  <si>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</si>
  <si>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</si>
  <si>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</si>
  <si>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</si>
  <si>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</si>
  <si>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</si>
  <si>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</si>
  <si>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</si>
  <si>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</si>
  <si>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</si>
  <si>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</si>
  <si>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</si>
  <si>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</si>
  <si>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</si>
  <si>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</si>
  <si>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</si>
  <si>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</si>
  <si>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</si>
  <si>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</si>
  <si>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</si>
  <si>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</si>
  <si>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</si>
  <si>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</si>
  <si>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</si>
  <si>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</si>
  <si>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</si>
  <si>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</si>
  <si>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</si>
  <si>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</si>
  <si>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</si>
  <si>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</si>
  <si>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</si>
  <si>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</si>
  <si>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</si>
  <si>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</si>
  <si>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</si>
  <si>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</si>
  <si>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</si>
  <si>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</si>
  <si>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</si>
  <si>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</si>
  <si>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</si>
  <si>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</si>
  <si>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</si>
  <si>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</si>
  <si>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</si>
  <si>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</si>
  <si>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</si>
  <si>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</si>
  <si>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</si>
  <si>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</si>
  <si>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</si>
  <si>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</si>
  <si>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</si>
  <si>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</si>
  <si>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</si>
  <si>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</si>
  <si>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</si>
  <si>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</si>
  <si>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</si>
  <si>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</si>
  <si>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</si>
  <si>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</si>
  <si>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</si>
  <si>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</si>
  <si>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</si>
  <si>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</si>
  <si>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</si>
  <si>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</si>
  <si>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</si>
  <si>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</si>
  <si>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</si>
  <si>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</si>
  <si>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</si>
  <si>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</si>
  <si>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</si>
  <si>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</si>
  <si>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</si>
  <si>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</si>
  <si>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</si>
  <si>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</si>
  <si>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</si>
  <si>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</si>
  <si>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</si>
  <si>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</si>
  <si>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</si>
  <si>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</si>
  <si>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</si>
  <si>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</si>
  <si>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</si>
  <si>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</si>
  <si>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</si>
  <si>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</si>
  <si>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</si>
  <si>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</si>
  <si>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</si>
  <si>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</si>
  <si>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</si>
  <si>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</si>
  <si>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</si>
  <si>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</si>
  <si>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</si>
  <si>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</si>
  <si>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</si>
  <si>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</si>
  <si>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</si>
  <si>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</si>
  <si>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</si>
  <si>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</si>
  <si>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</si>
  <si>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</si>
  <si>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</si>
  <si>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</si>
  <si>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</si>
  <si>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</si>
  <si>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</si>
  <si>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</si>
  <si>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</si>
  <si>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</si>
  <si>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</si>
  <si>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</si>
  <si>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</si>
  <si>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</si>
  <si>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</si>
  <si>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</si>
  <si>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</si>
  <si>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</si>
  <si>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</si>
  <si>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</si>
  <si>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</si>
  <si>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</si>
  <si>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</si>
  <si>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</si>
  <si>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</si>
  <si>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</si>
  <si>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</si>
  <si>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</si>
  <si>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</si>
  <si>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</si>
  <si>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</si>
  <si>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</si>
  <si>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</si>
  <si>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</si>
  <si>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</si>
  <si>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</si>
  <si>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</si>
  <si>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</si>
  <si>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</si>
  <si>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</si>
  <si>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</si>
  <si>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</si>
  <si>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</si>
  <si>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</si>
  <si>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</si>
  <si>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</si>
  <si>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</si>
  <si>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</si>
  <si>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</si>
  <si>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</si>
  <si>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</si>
  <si>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</si>
  <si>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</si>
  <si>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</si>
  <si>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</si>
  <si>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</si>
  <si>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</si>
  <si>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</si>
  <si>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</si>
  <si>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</si>
  <si>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</si>
  <si>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</si>
  <si>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</si>
  <si>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</si>
  <si>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</si>
  <si>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</si>
  <si>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</si>
  <si>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</si>
  <si>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</si>
  <si>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</si>
  <si>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</si>
  <si>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</si>
  <si>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</si>
  <si>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</si>
  <si>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</si>
  <si>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</si>
  <si>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</si>
  <si>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</si>
  <si>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</si>
  <si>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</si>
  <si>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</si>
  <si>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</si>
  <si>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</si>
  <si>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</si>
  <si>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</si>
  <si>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</si>
  <si>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</si>
  <si>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</si>
  <si>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</si>
  <si>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</si>
  <si>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</si>
  <si>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</si>
  <si>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</si>
  <si>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</si>
  <si>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</si>
  <si>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</si>
  <si>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</si>
  <si>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</si>
  <si>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</si>
  <si>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</si>
  <si>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</si>
  <si>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</si>
  <si>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</si>
  <si>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</si>
  <si>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</si>
  <si>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</si>
  <si>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</si>
  <si>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</si>
  <si>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</si>
  <si>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</si>
  <si>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</si>
  <si>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</si>
  <si>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</si>
  <si>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</si>
  <si>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</si>
  <si>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</si>
  <si>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</si>
  <si>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</si>
  <si>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</si>
  <si>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</si>
  <si>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</si>
  <si>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</si>
  <si>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</si>
  <si>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</si>
  <si>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</si>
  <si>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</si>
  <si>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</si>
  <si>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</si>
  <si>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</si>
  <si>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</si>
  <si>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</si>
  <si>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</si>
  <si>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</si>
  <si>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</si>
  <si>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</si>
  <si>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</si>
  <si>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</si>
  <si>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</si>
  <si>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</si>
  <si>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</si>
  <si>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</si>
  <si>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</si>
  <si>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</si>
  <si>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</si>
  <si>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</si>
  <si>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</si>
  <si>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</si>
  <si>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</si>
  <si>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</si>
  <si>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</si>
  <si>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</si>
  <si>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</si>
  <si>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</si>
  <si>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</si>
  <si>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</si>
  <si>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</si>
  <si>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</si>
  <si>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</si>
  <si>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</si>
  <si>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</si>
  <si>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</si>
  <si>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</si>
  <si>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</si>
  <si>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</si>
  <si>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</si>
  <si>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</si>
  <si>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</si>
  <si>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</si>
  <si>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</si>
  <si>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</si>
  <si>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</si>
  <si>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</si>
  <si>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</si>
  <si>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</si>
  <si>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</si>
  <si>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</si>
  <si>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</si>
  <si>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</si>
  <si>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</si>
  <si>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</si>
  <si>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</si>
  <si>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</si>
  <si>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</si>
  <si>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</si>
  <si>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</si>
  <si>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</si>
  <si>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</si>
  <si>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</si>
  <si>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</si>
  <si>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</si>
  <si>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</si>
  <si>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</si>
  <si>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</si>
  <si>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</si>
  <si>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</si>
  <si>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</si>
  <si>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</si>
  <si>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</si>
  <si>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</si>
  <si>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</si>
  <si>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</si>
  <si>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</si>
  <si>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</si>
  <si>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</si>
  <si>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</si>
  <si>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</si>
  <si>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</si>
  <si>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</si>
  <si>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</si>
  <si>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</si>
  <si>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</si>
  <si>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</si>
  <si>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</si>
  <si>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</si>
  <si>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</si>
  <si>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</si>
  <si>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</si>
  <si>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</si>
  <si>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</si>
  <si>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</si>
  <si>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</si>
  <si>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</si>
  <si>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</si>
  <si>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</si>
  <si>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</si>
  <si>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</si>
  <si>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</si>
  <si>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</si>
  <si>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</si>
  <si>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</si>
  <si>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</si>
  <si>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</si>
  <si>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</si>
  <si>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</si>
  <si>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</si>
  <si>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</si>
  <si>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</si>
  <si>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</si>
  <si>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</si>
  <si>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</si>
  <si>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</si>
  <si>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</si>
  <si>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</si>
  <si>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</si>
  <si>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</si>
  <si>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</si>
  <si>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</si>
  <si>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</si>
  <si>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</si>
  <si>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</si>
  <si>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</si>
  <si>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</si>
  <si>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</si>
  <si>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</si>
  <si>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</si>
  <si>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</si>
  <si>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</si>
  <si>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</si>
  <si>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</si>
  <si>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</si>
  <si>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</si>
  <si>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</si>
  <si>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</si>
  <si>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</si>
  <si>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</si>
  <si>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</si>
  <si>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</si>
  <si>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</si>
  <si>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</si>
  <si>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</si>
  <si>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</si>
  <si>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</si>
  <si>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</si>
  <si>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</si>
  <si>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</si>
  <si>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</si>
  <si>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</si>
  <si>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</si>
  <si>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</si>
  <si>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</si>
  <si>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</si>
  <si>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</si>
  <si>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</si>
  <si>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</si>
  <si>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</si>
  <si>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</si>
  <si>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</si>
  <si>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</si>
  <si>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</si>
  <si>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</si>
  <si>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</si>
  <si>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</si>
  <si>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</si>
  <si>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</si>
  <si>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</si>
  <si>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</si>
  <si>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</si>
  <si>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</si>
  <si>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</si>
  <si>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</si>
  <si>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</si>
  <si>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</si>
  <si>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</si>
  <si>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</si>
  <si>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</si>
  <si>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</si>
  <si>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</si>
  <si>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</si>
  <si>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</si>
  <si>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</si>
  <si>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</si>
  <si>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</si>
  <si>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</si>
  <si>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</si>
  <si>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</si>
  <si>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</si>
  <si>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</si>
  <si>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</si>
  <si>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</si>
  <si>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</si>
  <si>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</si>
  <si>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</si>
  <si>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</si>
  <si>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</si>
  <si>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</si>
  <si>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</si>
  <si>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</si>
  <si>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</si>
  <si>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</si>
  <si>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</si>
  <si>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</si>
  <si>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</si>
  <si>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</si>
  <si>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</si>
  <si>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</si>
  <si>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</si>
  <si>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</si>
  <si>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</si>
  <si>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</si>
  <si>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</si>
  <si>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</si>
  <si>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</si>
  <si>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</si>
  <si>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</si>
  <si>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</si>
  <si>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</si>
  <si>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</si>
  <si>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</si>
  <si>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</si>
  <si>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</si>
  <si>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</si>
  <si>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</si>
  <si>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</si>
  <si>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</si>
  <si>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</si>
  <si>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</si>
  <si>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</si>
  <si>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</si>
  <si>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</si>
  <si>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</si>
  <si>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</si>
  <si>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</si>
  <si>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</si>
  <si>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</si>
  <si>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</si>
  <si>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</si>
  <si>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</si>
  <si>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</si>
  <si>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</si>
  <si>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</si>
  <si>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</si>
  <si>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</si>
  <si>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</si>
  <si>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</si>
  <si>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</si>
  <si>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</si>
  <si>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</si>
  <si>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</si>
  <si>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</si>
  <si>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</si>
  <si>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</si>
  <si>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</si>
  <si>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</si>
  <si>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</si>
  <si>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</si>
  <si>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</si>
  <si>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</si>
  <si>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</si>
  <si>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</si>
  <si>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</si>
  <si>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</si>
  <si>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</si>
  <si>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</si>
  <si>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</si>
  <si>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</si>
  <si>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</si>
  <si>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</si>
  <si>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</si>
  <si>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</si>
  <si>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</si>
  <si>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</si>
  <si>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</si>
  <si>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</si>
  <si>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</si>
  <si>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</si>
  <si>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</si>
  <si>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</si>
  <si>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</si>
  <si>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</si>
  <si>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</si>
  <si>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</si>
  <si>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</si>
  <si>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</si>
  <si>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</si>
  <si>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</si>
  <si>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</si>
  <si>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</si>
  <si>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</si>
  <si>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</si>
  <si>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</si>
  <si>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</si>
  <si>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</si>
  <si>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</si>
  <si>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</si>
  <si>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</si>
  <si>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</si>
  <si>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</si>
  <si>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</si>
  <si>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</si>
  <si>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</si>
  <si>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</si>
  <si>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</si>
  <si>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</si>
  <si>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</si>
  <si>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</si>
  <si>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</si>
  <si>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</si>
  <si>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</si>
  <si>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</si>
  <si>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</si>
  <si>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</si>
  <si>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</si>
  <si>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</si>
  <si>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</si>
  <si>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</si>
  <si>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</si>
  <si>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</si>
  <si>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</si>
  <si>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</si>
  <si>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</si>
  <si>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</si>
  <si>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</si>
  <si>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</si>
  <si>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</si>
  <si>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</si>
  <si>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</si>
  <si>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</si>
  <si>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</si>
  <si>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</si>
  <si>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</si>
  <si>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</si>
  <si>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</si>
  <si>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</si>
  <si>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</si>
  <si>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</si>
  <si>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</si>
  <si>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</si>
  <si>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</si>
  <si>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</si>
  <si>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</si>
  <si>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</si>
  <si>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</si>
  <si>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</si>
  <si>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</si>
  <si>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</si>
  <si>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</si>
  <si>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</si>
  <si>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</si>
  <si>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</si>
  <si>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</si>
  <si>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</si>
  <si>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</si>
  <si>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</si>
  <si>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</si>
  <si>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</si>
  <si>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</si>
  <si>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</si>
  <si>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</si>
  <si>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</si>
  <si>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</si>
  <si>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</si>
  <si>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</si>
  <si>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</si>
  <si>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</si>
  <si>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</si>
  <si>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</si>
  <si>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</si>
  <si>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</si>
  <si>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</si>
  <si>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</si>
  <si>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</si>
  <si>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</si>
  <si>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</si>
  <si>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</si>
  <si>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</si>
  <si>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</si>
  <si>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</si>
  <si>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</si>
  <si>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</si>
  <si>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</si>
  <si>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</si>
  <si>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</si>
  <si>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</si>
  <si>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</si>
  <si>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</si>
  <si>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</si>
  <si>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</si>
  <si>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</si>
  <si>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</si>
  <si>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</si>
  <si>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</si>
  <si>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</si>
  <si>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</si>
  <si>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</si>
  <si>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</si>
  <si>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</si>
  <si>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</si>
  <si>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</si>
  <si>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</si>
  <si>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</si>
  <si>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</si>
  <si>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</si>
  <si>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</si>
  <si>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</si>
  <si>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</si>
  <si>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</si>
  <si>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</si>
  <si>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</si>
  <si>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</si>
  <si>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</si>
  <si>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</si>
  <si>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</si>
  <si>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</si>
  <si>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</si>
  <si>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</si>
  <si>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</si>
  <si>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</si>
  <si>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</si>
  <si>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</si>
  <si>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</si>
  <si>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</si>
  <si>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</si>
  <si>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</si>
  <si>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</si>
  <si>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</si>
  <si>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</si>
  <si>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</si>
  <si>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</si>
  <si>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</si>
  <si>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</si>
  <si>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</si>
  <si>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</si>
  <si>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</si>
  <si>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</si>
  <si>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</si>
  <si>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</si>
  <si>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</si>
  <si>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</si>
  <si>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</si>
  <si>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</si>
  <si>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</si>
  <si>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</si>
  <si>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</si>
  <si>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</si>
  <si>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</si>
  <si>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</si>
  <si>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</si>
  <si>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</si>
  <si>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</si>
  <si>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</si>
  <si>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</si>
  <si>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</si>
  <si>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</si>
  <si>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</si>
  <si>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</si>
  <si>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</si>
  <si>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</si>
  <si>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</si>
  <si>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</si>
  <si>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</si>
  <si>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</si>
  <si>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</si>
  <si>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</si>
  <si>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</si>
  <si>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</si>
  <si>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</si>
  <si>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</si>
  <si>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</si>
  <si>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</si>
  <si>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</si>
  <si>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</si>
  <si>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</si>
  <si>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</si>
  <si>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</si>
  <si>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</si>
  <si>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</si>
  <si>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</si>
  <si>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</si>
  <si>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</si>
  <si>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</si>
  <si>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</si>
  <si>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</si>
  <si>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</si>
  <si>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</si>
  <si>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</si>
  <si>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</si>
  <si>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</si>
  <si>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</si>
  <si>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</si>
  <si>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</si>
  <si>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</si>
  <si>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</si>
  <si>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</si>
  <si>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</si>
  <si>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</si>
  <si>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</si>
  <si>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</si>
  <si>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</si>
  <si>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</si>
  <si>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</si>
  <si>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</si>
  <si>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</si>
  <si>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</si>
  <si>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</si>
  <si>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</si>
  <si>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</si>
  <si>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</si>
  <si>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</si>
  <si>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</si>
  <si>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</si>
  <si>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</si>
  <si>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</si>
  <si>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</si>
  <si>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</si>
  <si>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</si>
  <si>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</si>
  <si>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</si>
  <si>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</si>
  <si>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</si>
  <si>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</si>
  <si>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</si>
  <si>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</si>
  <si>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</si>
  <si>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</si>
  <si>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</si>
  <si>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</si>
  <si>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</si>
  <si>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</si>
  <si>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</si>
  <si>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</si>
  <si>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</si>
  <si>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</si>
  <si>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</si>
  <si>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</si>
  <si>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</si>
  <si>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</si>
  <si>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</si>
  <si>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</si>
  <si>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</si>
  <si>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</si>
  <si>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</si>
  <si>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</si>
  <si>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</si>
  <si>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</si>
  <si>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</si>
  <si>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</si>
  <si>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</si>
  <si>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</si>
  <si>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</si>
  <si>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</si>
  <si>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</si>
  <si>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</si>
  <si>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</si>
  <si>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</si>
  <si>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</si>
  <si>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</si>
  <si>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</si>
  <si>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</si>
  <si>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</si>
  <si>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</si>
  <si>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</si>
  <si>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</si>
  <si>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</si>
  <si>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</si>
  <si>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</si>
  <si>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</si>
  <si>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</si>
  <si>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</si>
  <si>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</si>
  <si>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</si>
  <si>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</si>
  <si>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</si>
  <si>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</si>
  <si>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</si>
  <si>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</si>
  <si>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</si>
  <si>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</si>
  <si>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</si>
  <si>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</si>
  <si>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</si>
  <si>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</si>
  <si>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</si>
  <si>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</si>
  <si>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</si>
  <si>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</si>
  <si>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</si>
  <si>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</si>
  <si>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</si>
  <si>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</si>
  <si>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</si>
  <si>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</si>
  <si>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</si>
  <si>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</si>
  <si>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</si>
  <si>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</si>
  <si>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</si>
  <si>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</si>
  <si>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</si>
  <si>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</si>
  <si>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</si>
  <si>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</si>
  <si>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</si>
  <si>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</si>
  <si>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</si>
  <si>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</si>
  <si>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</si>
  <si>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</si>
  <si>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</si>
  <si>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</si>
  <si>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</si>
  <si>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</si>
  <si>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</si>
  <si>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</si>
  <si>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</si>
  <si>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</si>
  <si>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</si>
  <si>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</si>
  <si>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</si>
  <si>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</si>
  <si>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</si>
  <si>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</si>
  <si>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</si>
  <si>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</si>
  <si>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</si>
  <si>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</si>
  <si>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</si>
  <si>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</si>
  <si>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</si>
  <si>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</si>
  <si>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</si>
  <si>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</si>
  <si>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</si>
  <si>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</si>
  <si>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</si>
  <si>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</si>
  <si>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</si>
  <si>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</si>
  <si>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</si>
  <si>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</si>
  <si>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</si>
  <si>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</si>
  <si>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</si>
  <si>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</si>
  <si>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</si>
  <si>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</si>
  <si>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</si>
  <si>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</si>
  <si>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</si>
  <si>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</si>
  <si>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</si>
  <si>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</si>
  <si>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</si>
  <si>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</si>
  <si>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</si>
  <si>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</si>
  <si>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</si>
  <si>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</si>
  <si>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</si>
  <si>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</si>
  <si>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</si>
  <si>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</si>
  <si>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</si>
  <si>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</si>
  <si>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</si>
  <si>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</si>
  <si>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</si>
  <si>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</si>
  <si>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</si>
  <si>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</si>
  <si>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</si>
  <si>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</si>
  <si>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</si>
  <si>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</si>
  <si>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</si>
  <si>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</si>
  <si>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</si>
  <si>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</si>
  <si>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</si>
  <si>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</si>
  <si>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</si>
  <si>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</si>
  <si>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</si>
  <si>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</si>
  <si>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</si>
  <si>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</si>
  <si>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</si>
  <si>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</si>
  <si>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</si>
  <si>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</si>
  <si>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</si>
  <si>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</si>
  <si>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</si>
  <si>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</si>
  <si>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</si>
  <si>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</si>
  <si>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</si>
  <si>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</si>
  <si>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</si>
  <si>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</si>
  <si>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</si>
  <si>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</si>
  <si>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</si>
  <si>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</si>
  <si>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</si>
  <si>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</si>
  <si>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</si>
  <si>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</si>
  <si>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</si>
  <si>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</si>
  <si>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</si>
  <si>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</si>
  <si>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</si>
  <si>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</si>
  <si>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</si>
  <si>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</si>
  <si>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</si>
  <si>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</si>
  <si>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</si>
  <si>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</si>
  <si>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</si>
  <si>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</si>
  <si>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</si>
  <si>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</si>
  <si>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</si>
  <si>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</si>
  <si>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</si>
  <si>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</si>
  <si>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</si>
  <si>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</si>
  <si>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</si>
  <si>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</si>
  <si>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</si>
  <si>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</si>
  <si>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</si>
  <si>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</si>
  <si>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</si>
  <si>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</si>
  <si>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</si>
  <si>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</si>
  <si>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</si>
  <si>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</si>
  <si>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</si>
  <si>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</si>
  <si>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</si>
  <si>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</si>
  <si>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</si>
  <si>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</si>
  <si>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</si>
  <si>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</si>
  <si>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</si>
  <si>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</si>
  <si>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</si>
  <si>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</si>
  <si>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</si>
  <si>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</si>
  <si>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</si>
  <si>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</si>
  <si>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</si>
  <si>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</si>
  <si>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</si>
  <si>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</si>
  <si>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</si>
  <si>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</si>
  <si>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</si>
  <si>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</si>
  <si>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</si>
  <si>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</si>
  <si>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</si>
  <si>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</si>
  <si>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</si>
  <si>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</si>
  <si>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</si>
  <si>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</si>
  <si>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</si>
  <si>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</si>
  <si>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</si>
  <si>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</si>
  <si>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</si>
  <si>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</si>
  <si>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</si>
  <si>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</si>
  <si>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</si>
  <si>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</si>
  <si>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</si>
  <si>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</si>
  <si>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</si>
  <si>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</si>
  <si>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</si>
  <si>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</si>
  <si>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</si>
  <si>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</si>
  <si>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</si>
  <si>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</si>
  <si>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</si>
  <si>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</si>
  <si>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</si>
  <si>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</si>
  <si>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</si>
  <si>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</si>
  <si>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</si>
  <si>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</si>
  <si>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</si>
  <si>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</si>
  <si>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</si>
  <si>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</si>
  <si>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</si>
  <si>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</si>
  <si>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</si>
  <si>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</si>
  <si>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</si>
  <si>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</si>
  <si>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</si>
  <si>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</si>
  <si>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</si>
  <si>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</si>
  <si>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</si>
  <si>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</si>
  <si>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</si>
  <si>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</si>
  <si>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</si>
  <si>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</si>
  <si>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</si>
  <si>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</si>
  <si>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</si>
  <si>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</si>
  <si>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</si>
  <si>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</si>
  <si>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</si>
  <si>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</si>
  <si>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</si>
  <si>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</si>
  <si>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</si>
  <si>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</si>
  <si>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</si>
  <si>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</si>
  <si>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</si>
  <si>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</si>
  <si>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</si>
  <si>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</si>
  <si>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</si>
  <si>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</si>
  <si>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</si>
  <si>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</si>
  <si>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</si>
  <si>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</si>
  <si>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</si>
  <si>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</si>
  <si>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</si>
  <si>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</si>
  <si>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</si>
  <si>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</si>
  <si>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</si>
  <si>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</si>
  <si>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</si>
  <si>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</si>
  <si>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</si>
  <si>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</si>
  <si>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</si>
  <si>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</si>
  <si>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</si>
  <si>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</si>
  <si>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</si>
  <si>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</si>
  <si>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</si>
  <si>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</si>
  <si>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</si>
  <si>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</si>
  <si>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</si>
  <si>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</si>
  <si>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</si>
  <si>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</si>
  <si>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</si>
  <si>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</si>
  <si>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</si>
  <si>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</si>
  <si>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</si>
  <si>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</si>
  <si>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</si>
  <si>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</si>
  <si>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</si>
  <si>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</si>
  <si>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</si>
  <si>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</si>
  <si>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</si>
  <si>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</si>
  <si>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</si>
  <si>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</si>
  <si>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</si>
  <si>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</si>
  <si>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</si>
  <si>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</si>
  <si>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</si>
  <si>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</si>
  <si>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</si>
  <si>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</si>
  <si>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</si>
  <si>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</si>
  <si>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</si>
  <si>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</si>
  <si>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</si>
  <si>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</si>
  <si>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</si>
  <si>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</si>
  <si>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</si>
  <si>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</si>
  <si>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</si>
  <si>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</si>
  <si>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</si>
  <si>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</si>
  <si>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</si>
  <si>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</si>
  <si>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</si>
  <si>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</si>
  <si>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</si>
  <si>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</si>
  <si>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</si>
  <si>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</si>
  <si>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</si>
  <si>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</si>
  <si>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</si>
  <si>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</si>
  <si>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</si>
  <si>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</si>
  <si>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</si>
  <si>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</si>
  <si>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</si>
  <si>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</si>
  <si>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</si>
  <si>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</si>
  <si>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</si>
  <si>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</si>
  <si>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</si>
  <si>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</si>
  <si>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</si>
  <si>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</si>
  <si>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</si>
  <si>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</si>
  <si>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</si>
  <si>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</si>
  <si>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</si>
  <si>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</si>
  <si>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</si>
  <si>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</si>
  <si>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</si>
  <si>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</si>
  <si>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</si>
  <si>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</si>
  <si>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</si>
  <si>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</si>
  <si>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</si>
  <si>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</si>
  <si>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</si>
  <si>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</si>
  <si>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</si>
  <si>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</si>
  <si>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</si>
  <si>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</si>
  <si>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</si>
  <si>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</si>
  <si>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</si>
  <si>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</si>
  <si>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</si>
  <si>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</si>
  <si>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</si>
  <si>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</si>
  <si>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</si>
  <si>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</si>
  <si>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</si>
  <si>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</si>
  <si>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</si>
  <si>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</si>
  <si>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</si>
  <si>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</si>
  <si>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</si>
  <si>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</si>
  <si>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</si>
  <si>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</si>
  <si>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</si>
  <si>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</si>
  <si>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</si>
  <si>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</si>
  <si>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</si>
  <si>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</si>
  <si>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</si>
  <si>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</si>
  <si>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</si>
  <si>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</si>
  <si>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</si>
  <si>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</si>
  <si>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</si>
  <si>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</si>
  <si>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</si>
  <si>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</si>
  <si>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</si>
  <si>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</si>
  <si>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</si>
  <si>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</si>
  <si>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</si>
  <si>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</si>
  <si>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</si>
  <si>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</si>
  <si>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</si>
  <si>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</si>
  <si>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</si>
  <si>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</si>
  <si>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</si>
  <si>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</si>
  <si>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</si>
  <si>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</si>
  <si>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</si>
  <si>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</si>
  <si>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</si>
  <si>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</si>
  <si>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</si>
  <si>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</si>
  <si>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</si>
  <si>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</si>
  <si>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</si>
  <si>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</si>
  <si>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</si>
  <si>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</si>
  <si>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</si>
  <si>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</si>
  <si>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</si>
  <si>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</si>
  <si>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</si>
  <si>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</si>
  <si>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</si>
  <si>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</si>
  <si>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</si>
  <si>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</si>
  <si>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</si>
  <si>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</si>
  <si>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</si>
  <si>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</si>
  <si>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</si>
  <si>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</si>
  <si>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</si>
  <si>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</si>
  <si>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</si>
  <si>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</si>
  <si>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</si>
  <si>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</si>
  <si>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</si>
  <si>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</si>
  <si>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</si>
  <si>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</si>
  <si>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</si>
  <si>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</si>
  <si>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</si>
  <si>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</si>
  <si>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</si>
  <si>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</si>
  <si>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</si>
  <si>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</si>
  <si>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</si>
  <si>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</si>
  <si>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</si>
  <si>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</si>
  <si>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</si>
  <si>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</si>
  <si>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</si>
  <si>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</si>
  <si>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</si>
  <si>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</si>
  <si>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</si>
  <si>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</si>
  <si>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</si>
  <si>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</si>
  <si>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</si>
  <si>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</si>
  <si>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</si>
  <si>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</si>
  <si>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</si>
  <si>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</si>
  <si>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</si>
  <si>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</si>
  <si>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</si>
  <si>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</si>
  <si>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</si>
  <si>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</si>
  <si>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</si>
  <si>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</si>
  <si>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</si>
  <si>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</si>
  <si>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</si>
  <si>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</si>
  <si>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</si>
  <si>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</si>
  <si>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</si>
  <si>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</si>
  <si>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</si>
  <si>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</si>
  <si>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</si>
  <si>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</si>
  <si>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</si>
  <si>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</si>
  <si>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</si>
  <si>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</si>
  <si>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</si>
  <si>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</si>
  <si>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</si>
  <si>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</si>
  <si>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</si>
  <si>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</si>
  <si>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</si>
  <si>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</si>
  <si>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</si>
  <si>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</si>
  <si>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</si>
  <si>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</si>
  <si>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</si>
  <si>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</si>
  <si>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</si>
  <si>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</si>
  <si>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</si>
  <si>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</si>
  <si>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</si>
  <si>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</si>
  <si>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</si>
  <si>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</si>
  <si>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</si>
  <si>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</si>
  <si>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</si>
  <si>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</si>
  <si>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</si>
  <si>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</si>
  <si>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</si>
  <si>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</si>
  <si>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</si>
  <si>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</si>
  <si>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</si>
  <si>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</si>
  <si>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</si>
  <si>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</si>
  <si>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</si>
  <si>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</si>
  <si>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</si>
  <si>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</si>
  <si>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</si>
  <si>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</si>
  <si>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</si>
  <si>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</si>
  <si>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</si>
  <si>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</si>
  <si>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</si>
  <si>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</si>
  <si>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</si>
  <si>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</si>
  <si>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</si>
  <si>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</si>
  <si>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</si>
  <si>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</si>
  <si>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</si>
  <si>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</si>
  <si>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</si>
  <si>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</si>
  <si>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</si>
  <si>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</si>
  <si>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</si>
  <si>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</si>
  <si>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</si>
  <si>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</si>
  <si>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</si>
  <si>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</si>
  <si>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</si>
  <si>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</si>
  <si>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</si>
  <si>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</si>
  <si>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</si>
  <si>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</si>
  <si>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</si>
  <si>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</si>
  <si>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</si>
  <si>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</si>
  <si>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</si>
  <si>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</si>
  <si>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</si>
  <si>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</si>
  <si>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</si>
  <si>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</si>
  <si>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</si>
  <si>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</si>
  <si>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</si>
  <si>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</si>
  <si>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</si>
  <si>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</si>
  <si>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</si>
  <si>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</si>
  <si>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</si>
  <si>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</si>
  <si>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</si>
  <si>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</si>
  <si>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</si>
  <si>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</si>
  <si>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</si>
  <si>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</si>
  <si>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</si>
  <si>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</si>
  <si>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</si>
  <si>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</si>
  <si>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</si>
  <si>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</si>
  <si>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</si>
  <si>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</si>
  <si>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</si>
  <si>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</si>
  <si>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</si>
  <si>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</si>
  <si>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</si>
  <si>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</si>
  <si>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</si>
  <si>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</si>
  <si>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</si>
  <si>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</si>
  <si>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</si>
  <si>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</si>
  <si>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</si>
  <si>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</si>
  <si>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</si>
  <si>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</si>
  <si>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</si>
  <si>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</si>
  <si>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</si>
  <si>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</si>
  <si>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</si>
  <si>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</si>
  <si>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</si>
  <si>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</si>
  <si>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</si>
  <si>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</si>
  <si>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</si>
  <si>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</si>
  <si>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</si>
  <si>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</si>
  <si>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</si>
  <si>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</si>
  <si>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</si>
  <si>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</si>
  <si>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</si>
  <si>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</si>
  <si>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</si>
  <si>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</si>
  <si>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</si>
  <si>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</si>
  <si>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</si>
  <si>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</si>
  <si>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</si>
  <si>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</si>
  <si>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</si>
  <si>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</si>
  <si>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</si>
  <si>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</si>
  <si>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</si>
  <si>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</si>
  <si>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</si>
  <si>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</si>
  <si>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</si>
  <si>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</si>
  <si>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</si>
  <si>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</si>
  <si>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</si>
  <si>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</si>
  <si>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</si>
  <si>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</si>
  <si>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</si>
  <si>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</si>
  <si>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</si>
  <si>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</si>
  <si>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</si>
  <si>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</si>
  <si>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</si>
  <si>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</si>
  <si>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</si>
  <si>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</si>
  <si>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</si>
  <si>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</si>
  <si>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</si>
  <si>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</si>
  <si>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</si>
  <si>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</si>
  <si>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</si>
  <si>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</si>
  <si>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</si>
  <si>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</si>
  <si>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</si>
  <si>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</si>
  <si>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</si>
  <si>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</si>
  <si>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</si>
  <si>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</si>
  <si>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</si>
  <si>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</si>
  <si>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</si>
  <si>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</si>
  <si>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</si>
  <si>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</si>
  <si>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</si>
  <si>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</si>
  <si>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</si>
  <si>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</si>
  <si>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</si>
  <si>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</si>
  <si>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</si>
  <si>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</si>
  <si>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</si>
  <si>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</si>
  <si>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</si>
  <si>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</si>
  <si>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</si>
  <si>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</si>
  <si>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</si>
  <si>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</si>
  <si>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</si>
  <si>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</si>
  <si>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</si>
  <si>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</si>
  <si>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</si>
  <si>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</si>
  <si>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</si>
  <si>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</si>
  <si>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</si>
  <si>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</si>
  <si>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</si>
  <si>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</si>
  <si>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</si>
  <si>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</si>
  <si>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</si>
  <si>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</si>
  <si>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</si>
  <si>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</si>
  <si>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</si>
  <si>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</si>
  <si>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</si>
  <si>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</si>
  <si>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</si>
  <si>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</si>
  <si>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</si>
  <si>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</si>
  <si>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</si>
  <si>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</si>
  <si>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</si>
  <si>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</si>
  <si>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</si>
  <si>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</si>
  <si>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</si>
  <si>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</si>
  <si>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</si>
  <si>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</si>
  <si>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</si>
  <si>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</si>
  <si>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</si>
  <si>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</si>
  <si>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</si>
  <si>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</si>
  <si>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</si>
  <si>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</si>
  <si>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</si>
  <si>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</si>
  <si>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</si>
  <si>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</si>
  <si>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</si>
  <si>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</si>
  <si>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</si>
  <si>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</si>
  <si>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</si>
  <si>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</si>
  <si>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</si>
  <si>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</si>
  <si>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</si>
  <si>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</si>
  <si>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</si>
  <si>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</si>
  <si>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</si>
  <si>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</si>
  <si>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</si>
  <si>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</si>
  <si>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</si>
  <si>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</si>
  <si>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</si>
  <si>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</si>
  <si>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</si>
  <si>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</si>
  <si>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</si>
  <si>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</si>
  <si>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</si>
  <si>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</si>
  <si>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</si>
  <si>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</si>
  <si>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</si>
  <si>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</si>
  <si>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</si>
  <si>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</si>
  <si>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</si>
  <si>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</si>
  <si>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</si>
  <si>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</si>
  <si>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</si>
  <si>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</si>
  <si>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</si>
  <si>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</si>
  <si>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</si>
  <si>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</si>
  <si>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</si>
  <si>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</si>
  <si>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</si>
  <si>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</si>
  <si>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</si>
  <si>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</si>
  <si>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</si>
  <si>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</si>
  <si>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</si>
  <si>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</si>
  <si>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</si>
  <si>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</si>
  <si>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</si>
  <si>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</si>
  <si>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</si>
  <si>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</si>
  <si>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</si>
  <si>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</si>
  <si>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</si>
  <si>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</si>
  <si>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</si>
  <si>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</si>
  <si>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</si>
  <si>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</si>
  <si>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</si>
  <si>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</si>
  <si>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</si>
  <si>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</si>
  <si>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</si>
  <si>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</si>
  <si>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</si>
  <si>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</si>
  <si>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</si>
  <si>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</si>
  <si>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</si>
  <si>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</si>
  <si>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</si>
  <si>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</si>
  <si>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</si>
  <si>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</si>
  <si>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</si>
  <si>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</si>
  <si>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</si>
  <si>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</si>
  <si>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</si>
  <si>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</si>
  <si>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</si>
  <si>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</si>
  <si>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</si>
  <si>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</si>
  <si>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</si>
  <si>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</si>
  <si>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</si>
  <si>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</si>
  <si>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</si>
  <si>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</si>
  <si>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</si>
  <si>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</si>
  <si>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</si>
  <si>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</si>
  <si>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</si>
  <si>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</si>
  <si>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</si>
  <si>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</si>
  <si>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</si>
  <si>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</si>
  <si>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</si>
  <si>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</si>
  <si>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</si>
  <si>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</si>
  <si>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</si>
  <si>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</si>
  <si>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</si>
  <si>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</si>
  <si>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</si>
  <si>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</si>
  <si>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</si>
  <si>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</si>
  <si>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</si>
  <si>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</si>
  <si>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</si>
  <si>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</si>
  <si>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</si>
  <si>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</si>
  <si>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</si>
  <si>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</si>
  <si>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</si>
  <si>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</si>
  <si>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</si>
  <si>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</si>
  <si>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</si>
  <si>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</si>
  <si>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</si>
  <si>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</si>
  <si>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</si>
  <si>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</si>
  <si>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</si>
  <si>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</si>
  <si>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</si>
  <si>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</si>
  <si>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</si>
  <si>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</si>
  <si>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</si>
  <si>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</si>
  <si>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</si>
  <si>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</si>
  <si>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</si>
  <si>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</si>
  <si>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</si>
  <si>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</si>
  <si>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</si>
  <si>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</si>
  <si>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</si>
  <si>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</si>
  <si>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</si>
  <si>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</si>
  <si>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</si>
  <si>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</si>
  <si>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</si>
  <si>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</si>
  <si>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</si>
  <si>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</si>
  <si>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</si>
  <si>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</si>
  <si>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</si>
  <si>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</si>
  <si>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</si>
  <si>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</si>
  <si>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</si>
  <si>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</si>
  <si>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</si>
  <si>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</si>
  <si>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</si>
  <si>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</si>
  <si>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</si>
  <si>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</si>
  <si>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</si>
  <si>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</si>
  <si>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</si>
  <si>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</si>
  <si>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</si>
  <si>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</si>
  <si>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</si>
  <si>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</si>
  <si>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</si>
  <si>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</si>
  <si>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</si>
  <si>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</si>
  <si>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</si>
  <si>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</si>
  <si>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</si>
  <si>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</si>
  <si>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</si>
  <si>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</si>
  <si>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</si>
  <si>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</si>
  <si>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</si>
  <si>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</si>
  <si>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</si>
  <si>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</si>
  <si>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</si>
  <si>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</si>
  <si>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</si>
  <si>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</si>
  <si>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</si>
  <si>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</si>
  <si>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</si>
  <si>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</si>
  <si>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</si>
  <si>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</si>
  <si>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</si>
  <si>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</si>
  <si>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</si>
  <si>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</si>
  <si>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</si>
  <si>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</si>
  <si>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</si>
  <si>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</si>
  <si>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</si>
  <si>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</si>
  <si>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</si>
  <si>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</si>
  <si>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</si>
  <si>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</si>
  <si>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</si>
  <si>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</si>
  <si>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</si>
  <si>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</si>
  <si>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</si>
  <si>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</si>
  <si>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</si>
  <si>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</si>
  <si>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</si>
  <si>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</si>
  <si>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</si>
  <si>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</si>
  <si>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</si>
  <si>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</si>
  <si>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</si>
  <si>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</si>
  <si>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</si>
  <si>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</si>
  <si>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</si>
  <si>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</si>
  <si>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</si>
  <si>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</si>
  <si>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</si>
  <si>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</si>
  <si>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</si>
  <si>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</si>
  <si>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</si>
  <si>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</si>
  <si>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</si>
  <si>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</si>
  <si>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</si>
  <si>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</si>
  <si>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</si>
  <si>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</si>
  <si>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</si>
  <si>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</si>
  <si>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</si>
  <si>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</si>
  <si>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</si>
  <si>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</si>
  <si>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</si>
  <si>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</si>
  <si>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</si>
  <si>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</si>
  <si>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</si>
  <si>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</si>
  <si>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</si>
  <si>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</si>
  <si>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</si>
  <si>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</si>
  <si>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</si>
  <si>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</si>
  <si>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</si>
  <si>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</si>
  <si>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</si>
  <si>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</si>
  <si>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</si>
  <si>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</si>
  <si>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</si>
  <si>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</si>
  <si>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</si>
  <si>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</si>
  <si>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</si>
  <si>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</si>
  <si>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</si>
  <si>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</si>
  <si>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</si>
  <si>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</si>
  <si>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</si>
  <si>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</si>
  <si>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</si>
  <si>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</si>
  <si>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</si>
  <si>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</si>
  <si>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</si>
  <si>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</si>
  <si>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</si>
  <si>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</si>
  <si>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</si>
  <si>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</si>
  <si>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</si>
  <si>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</si>
  <si>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</si>
  <si>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</si>
  <si>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</si>
  <si>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</si>
  <si>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</si>
  <si>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</si>
  <si>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</si>
  <si>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</si>
  <si>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</si>
  <si>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</si>
  <si>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</si>
  <si>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</si>
  <si>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</si>
  <si>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</si>
  <si>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</si>
  <si>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</si>
  <si>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</si>
  <si>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</si>
  <si>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</si>
  <si>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</si>
  <si>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</si>
  <si>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</si>
  <si>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</si>
  <si>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</si>
  <si>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</si>
  <si>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</si>
  <si>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</si>
  <si>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</si>
  <si>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</si>
  <si>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</si>
  <si>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</si>
  <si>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</si>
  <si>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</si>
  <si>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</si>
  <si>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</si>
  <si>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</si>
  <si>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</si>
  <si>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</si>
  <si>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</si>
  <si>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</si>
  <si>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</si>
  <si>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</si>
  <si>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</si>
  <si>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</si>
  <si>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</si>
  <si>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</si>
  <si>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</si>
  <si>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</si>
  <si>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</si>
  <si>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</si>
  <si>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</si>
  <si>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</si>
  <si>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</si>
  <si>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</si>
  <si>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</si>
  <si>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</si>
  <si>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</si>
  <si>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</si>
  <si>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</si>
  <si>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</si>
  <si>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</si>
  <si>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</si>
  <si>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</si>
  <si>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</si>
  <si>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</si>
  <si>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</si>
  <si>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</si>
  <si>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</si>
  <si>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</si>
  <si>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</si>
  <si>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</si>
  <si>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</si>
  <si>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</si>
  <si>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</si>
  <si>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</si>
  <si>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</si>
  <si>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</si>
  <si>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</si>
  <si>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</si>
  <si>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</si>
  <si>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</si>
  <si>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</si>
  <si>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</si>
  <si>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</si>
  <si>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</si>
  <si>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</si>
  <si>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</si>
  <si>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</si>
  <si>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</si>
  <si>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</si>
  <si>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</si>
  <si>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</si>
  <si>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</si>
  <si>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</si>
  <si>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</si>
  <si>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</si>
  <si>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</si>
  <si>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</si>
  <si>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</si>
  <si>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</si>
  <si>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</si>
  <si>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</si>
  <si>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</si>
  <si>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</si>
  <si>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</si>
  <si>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</si>
  <si>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</si>
  <si>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</si>
  <si>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</si>
  <si>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</si>
  <si>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</si>
  <si>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</si>
  <si>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</si>
  <si>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</si>
  <si>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</si>
  <si>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</si>
  <si>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</si>
  <si>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</si>
  <si>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</si>
  <si>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</si>
  <si>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</si>
  <si>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</si>
  <si>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</si>
  <si>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</si>
  <si>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</si>
  <si>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</si>
  <si>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</si>
  <si>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</si>
  <si>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</si>
  <si>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</si>
  <si>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</si>
  <si>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</si>
  <si>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</si>
  <si>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</si>
  <si>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</si>
  <si>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</si>
  <si>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</si>
  <si>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</si>
  <si>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</si>
  <si>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</si>
  <si>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</si>
  <si>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</si>
  <si>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</si>
  <si>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</si>
  <si>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</si>
  <si>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</si>
  <si>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</si>
  <si>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</si>
  <si>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</si>
  <si>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</si>
  <si>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</si>
  <si>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</si>
  <si>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</si>
  <si>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</si>
  <si>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</si>
  <si>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</si>
  <si>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</si>
  <si>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</si>
  <si>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</si>
  <si>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</si>
  <si>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</si>
  <si>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</si>
  <si>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</si>
  <si>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</si>
  <si>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</si>
  <si>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</si>
  <si>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</si>
  <si>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</si>
  <si>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</si>
  <si>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</si>
  <si>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</si>
  <si>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</si>
  <si>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</si>
  <si>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</si>
  <si>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</si>
  <si>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</si>
  <si>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</si>
  <si>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</si>
  <si>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</si>
  <si>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</si>
  <si>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</si>
  <si>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</si>
  <si>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</si>
  <si>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</si>
  <si>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</si>
  <si>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</si>
  <si>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</si>
  <si>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</si>
  <si>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</si>
  <si>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</si>
  <si>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</si>
  <si>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</si>
  <si>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</si>
  <si>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</si>
  <si>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</si>
  <si>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</si>
  <si>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</si>
  <si>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</si>
  <si>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</si>
  <si>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</si>
  <si>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</si>
  <si>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</si>
  <si>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</si>
  <si>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</si>
  <si>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</si>
  <si>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</si>
  <si>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</si>
  <si>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</si>
  <si>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</si>
  <si>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</si>
  <si>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</si>
  <si>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</si>
  <si>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</si>
  <si>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</si>
  <si>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</si>
  <si>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</si>
  <si>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</si>
  <si>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</si>
  <si>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</si>
  <si>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</si>
  <si>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</si>
  <si>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</si>
  <si>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</si>
  <si>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</si>
  <si>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</si>
  <si>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</si>
  <si>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</si>
  <si>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</si>
  <si>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</si>
  <si>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</si>
  <si>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</si>
  <si>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</si>
  <si>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</si>
  <si>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</si>
  <si>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</si>
  <si>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</si>
  <si>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</si>
  <si>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</si>
  <si>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</si>
  <si>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</si>
  <si>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</si>
  <si>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</si>
  <si>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</si>
  <si>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</si>
  <si>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</si>
  <si>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</si>
  <si>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</si>
  <si>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</si>
  <si>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</si>
  <si>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</si>
  <si>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</si>
  <si>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</si>
  <si>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</si>
  <si>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</si>
  <si>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</si>
  <si>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</si>
  <si>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</si>
  <si>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</si>
  <si>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</si>
  <si>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</si>
  <si>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</si>
  <si>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</si>
  <si>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</si>
  <si>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</si>
  <si>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</si>
  <si>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</si>
  <si>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</si>
  <si>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</si>
  <si>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</si>
  <si>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</si>
  <si>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</si>
  <si>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</si>
  <si>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</si>
  <si>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</si>
  <si>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</si>
  <si>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</si>
  <si>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</si>
  <si>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</si>
  <si>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</si>
  <si>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</si>
  <si>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</si>
  <si>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</si>
  <si>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</si>
  <si>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</si>
  <si>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</si>
  <si>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</si>
  <si>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</si>
  <si>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</si>
  <si>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</si>
  <si>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</si>
  <si>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</si>
  <si>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</si>
  <si>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</si>
  <si>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</si>
  <si>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</si>
  <si>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</si>
  <si>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</si>
  <si>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</si>
  <si>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</si>
  <si>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</si>
  <si>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</si>
  <si>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</si>
  <si>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</si>
  <si>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</si>
  <si>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</si>
  <si>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</si>
  <si>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</si>
  <si>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</si>
  <si>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</si>
  <si>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</si>
  <si>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</si>
  <si>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</si>
  <si>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</si>
  <si>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</si>
  <si>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</si>
  <si>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</si>
  <si>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</si>
  <si>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</si>
  <si>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</si>
  <si>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</si>
  <si>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</si>
  <si>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</si>
  <si>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</si>
  <si>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</si>
  <si>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</si>
  <si>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</si>
  <si>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</si>
  <si>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</si>
  <si>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</si>
  <si>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</si>
  <si>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</si>
  <si>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</si>
  <si>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</si>
  <si>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</si>
  <si>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</si>
  <si>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</si>
  <si>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</si>
  <si>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</si>
  <si>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</si>
  <si>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</si>
  <si>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</si>
  <si>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</si>
  <si>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</si>
  <si>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</si>
  <si>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</si>
  <si>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</si>
  <si>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</si>
  <si>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</si>
  <si>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</si>
  <si>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</si>
  <si>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</si>
  <si>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</si>
  <si>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</si>
  <si>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</si>
  <si>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</si>
  <si>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</si>
  <si>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</si>
  <si>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</si>
  <si>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</si>
  <si>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</si>
  <si>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</si>
  <si>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</si>
  <si>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</si>
  <si>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</si>
  <si>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</si>
  <si>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</si>
  <si>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</si>
  <si>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</si>
  <si>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</si>
  <si>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</si>
  <si>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</si>
  <si>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</si>
  <si>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</si>
  <si>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</si>
  <si>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</si>
  <si>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</si>
  <si>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</si>
  <si>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</si>
  <si>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</si>
  <si>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</si>
  <si>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</si>
  <si>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</si>
  <si>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</si>
  <si>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</si>
  <si>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</si>
  <si>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</si>
  <si>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</si>
  <si>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</si>
  <si>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</si>
  <si>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</si>
  <si>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</si>
  <si>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</si>
  <si>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</si>
  <si>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</si>
  <si>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</si>
  <si>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</si>
  <si>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</si>
  <si>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</si>
  <si>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</si>
  <si>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</si>
  <si>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</si>
  <si>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</si>
  <si>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</si>
  <si>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</si>
  <si>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</si>
  <si>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</si>
  <si>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</si>
  <si>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</si>
  <si>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</si>
  <si>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</si>
  <si>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</si>
  <si>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</si>
  <si>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</si>
  <si>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</si>
  <si>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</si>
  <si>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</si>
  <si>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</si>
  <si>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</si>
  <si>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</si>
  <si>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</si>
  <si>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</si>
  <si>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</si>
  <si>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</si>
  <si>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</si>
  <si>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</si>
  <si>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</si>
  <si>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</si>
  <si>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</si>
  <si>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</si>
  <si>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</si>
  <si>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</si>
  <si>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</si>
  <si>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</si>
  <si>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</si>
  <si>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</si>
  <si>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</si>
  <si>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</si>
  <si>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</si>
  <si>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</si>
  <si>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</si>
  <si>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</si>
  <si>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</si>
  <si>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</si>
  <si>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</si>
  <si>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</si>
  <si>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</si>
  <si>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</si>
  <si>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</si>
  <si>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</si>
  <si>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</si>
  <si>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</si>
  <si>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</si>
  <si>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</si>
  <si>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</si>
  <si>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</si>
  <si>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</si>
  <si>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</si>
  <si>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</si>
  <si>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</si>
  <si>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</si>
  <si>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</si>
  <si>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</si>
  <si>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</si>
  <si>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</si>
  <si>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</si>
  <si>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</si>
  <si>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</si>
  <si>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</si>
  <si>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</si>
  <si>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</si>
  <si>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</si>
  <si>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</si>
  <si>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</si>
  <si>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</si>
  <si>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</si>
  <si>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</si>
  <si>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</si>
  <si>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</si>
  <si>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</si>
  <si>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</si>
  <si>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</si>
  <si>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</si>
  <si>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</si>
  <si>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</si>
  <si>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</si>
  <si>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</si>
  <si>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</si>
  <si>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</si>
  <si>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</si>
  <si>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</si>
  <si>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</si>
  <si>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</si>
  <si>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</si>
  <si>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</si>
  <si>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</si>
  <si>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</si>
  <si>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</si>
  <si>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</si>
  <si>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</si>
  <si>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</si>
  <si>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</si>
  <si>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</si>
  <si>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</si>
  <si>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</si>
  <si>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</si>
  <si>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</si>
  <si>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</si>
  <si>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</si>
  <si>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</si>
  <si>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</si>
  <si>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</si>
  <si>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</si>
  <si>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</si>
  <si>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</si>
  <si>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</si>
  <si>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</si>
  <si>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</si>
  <si>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</si>
  <si>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</si>
  <si>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</si>
  <si>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</si>
  <si>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</si>
  <si>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</si>
  <si>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</si>
  <si>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</si>
  <si>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</si>
  <si>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</si>
  <si>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</si>
  <si>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</si>
  <si>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</si>
  <si>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</si>
  <si>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</si>
  <si>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</si>
  <si>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</si>
  <si>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</si>
  <si>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</si>
  <si>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</si>
  <si>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</si>
  <si>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</si>
  <si>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</si>
  <si>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</si>
  <si>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</si>
  <si>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</si>
  <si>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</si>
  <si>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</si>
  <si>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</si>
  <si>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</si>
  <si>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</si>
  <si>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</si>
  <si>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</si>
  <si>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</si>
  <si>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</si>
  <si>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</si>
  <si>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</si>
  <si>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</si>
  <si>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</si>
  <si>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</si>
  <si>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</si>
  <si>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</si>
  <si>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</si>
  <si>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</si>
  <si>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</si>
  <si>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</si>
  <si>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</si>
  <si>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</si>
  <si>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</si>
  <si>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</si>
  <si>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</si>
  <si>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</si>
  <si>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</si>
  <si>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</si>
  <si>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</si>
  <si>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</si>
  <si>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</si>
  <si>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</si>
  <si>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</si>
  <si>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</si>
  <si>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</si>
  <si>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</si>
  <si>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</si>
  <si>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</si>
  <si>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</si>
  <si>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</si>
  <si>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</si>
  <si>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</si>
  <si>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</si>
  <si>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</si>
  <si>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</si>
  <si>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</si>
  <si>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</si>
  <si>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</si>
  <si>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</si>
  <si>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</si>
  <si>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</si>
  <si>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</si>
  <si>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</si>
  <si>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</si>
  <si>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</si>
  <si>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</si>
  <si>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</si>
  <si>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</si>
  <si>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</si>
  <si>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</si>
  <si>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</si>
  <si>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</si>
  <si>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</si>
  <si>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</si>
  <si>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</si>
  <si>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</si>
  <si>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</si>
  <si>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</si>
  <si>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</si>
  <si>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</si>
  <si>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</si>
  <si>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</si>
  <si>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</si>
  <si>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</si>
  <si>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</si>
  <si>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</si>
  <si>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</si>
  <si>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</si>
  <si>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</si>
  <si>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</si>
  <si>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</si>
  <si>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</si>
  <si>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</si>
  <si>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</si>
  <si>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</si>
  <si>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</si>
  <si>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</si>
  <si>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</si>
  <si>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</si>
  <si>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</si>
  <si>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</si>
  <si>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</si>
  <si>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</si>
  <si>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</si>
  <si>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</si>
  <si>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</si>
  <si>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</si>
  <si>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</si>
  <si>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</si>
  <si>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</si>
  <si>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</si>
  <si>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</si>
  <si>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</si>
  <si>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</si>
  <si>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</si>
  <si>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</si>
  <si>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</si>
  <si>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</si>
  <si>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</si>
  <si>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</si>
  <si>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</si>
  <si>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</si>
  <si>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</si>
  <si>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</si>
  <si>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</si>
  <si>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</si>
  <si>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</si>
  <si>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</si>
  <si>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</si>
  <si>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</si>
  <si>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</si>
  <si>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</si>
  <si>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</si>
  <si>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</si>
  <si>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</si>
  <si>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</si>
  <si>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</si>
  <si>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</si>
  <si>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</si>
  <si>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</si>
  <si>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</si>
  <si>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</si>
  <si>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</si>
  <si>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</si>
  <si>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</si>
  <si>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</si>
  <si>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</si>
  <si>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</si>
  <si>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</si>
  <si>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</si>
  <si>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</si>
  <si>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</si>
  <si>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</si>
  <si>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</si>
  <si>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</si>
  <si>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</si>
  <si>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</si>
  <si>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</si>
  <si>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</si>
  <si>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</si>
  <si>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</si>
  <si>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</si>
  <si>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</si>
  <si>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</si>
  <si>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</si>
  <si>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</si>
  <si>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</si>
  <si>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</si>
  <si>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</si>
  <si>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</si>
  <si>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</si>
  <si>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</si>
  <si>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</si>
  <si>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</si>
  <si>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</si>
  <si>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</si>
  <si>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</si>
  <si>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</si>
  <si>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</si>
  <si>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</si>
  <si>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</si>
  <si>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</si>
  <si>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</si>
  <si>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</si>
  <si>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</si>
  <si>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</si>
  <si>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</si>
  <si>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</si>
  <si>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</si>
  <si>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</si>
  <si>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</si>
  <si>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</si>
  <si>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</si>
  <si>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</si>
  <si>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</si>
  <si>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</si>
  <si>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</si>
  <si>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</si>
  <si>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</si>
  <si>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</si>
  <si>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</si>
  <si>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</si>
  <si>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</si>
  <si>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</si>
  <si>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</si>
  <si>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</si>
  <si>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</si>
  <si>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</si>
  <si>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</si>
  <si>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</si>
  <si>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</si>
  <si>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</si>
  <si>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</si>
  <si>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</si>
  <si>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</si>
  <si>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</si>
  <si>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</si>
  <si>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</si>
  <si>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</si>
  <si>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</si>
  <si>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</si>
  <si>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</si>
  <si>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</si>
  <si>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</si>
  <si>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</si>
  <si>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</si>
  <si>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</si>
  <si>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</si>
  <si>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</si>
  <si>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</si>
  <si>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</si>
  <si>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</si>
  <si>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</si>
  <si>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</si>
  <si>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</si>
  <si>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</si>
  <si>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</si>
  <si>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</si>
  <si>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</si>
  <si>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</si>
  <si>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</si>
  <si>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</si>
  <si>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</si>
  <si>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</si>
  <si>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</si>
  <si>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</si>
  <si>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</si>
  <si>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</si>
  <si>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</si>
  <si>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</si>
  <si>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</si>
  <si>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</si>
  <si>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</si>
  <si>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</si>
  <si>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</si>
  <si>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</si>
  <si>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</si>
  <si>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</si>
  <si>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</si>
  <si>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</si>
  <si>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</si>
  <si>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</si>
  <si>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</si>
  <si>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</si>
  <si>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</si>
  <si>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</si>
  <si>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</si>
  <si>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</si>
  <si>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</si>
  <si>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</si>
  <si>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</si>
  <si>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</si>
  <si>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</si>
  <si>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</si>
  <si>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</si>
  <si>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</si>
  <si>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</si>
  <si>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</si>
  <si>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</si>
  <si>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</si>
  <si>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</si>
  <si>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</si>
  <si>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</si>
  <si>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</si>
  <si>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</si>
  <si>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</si>
  <si>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</si>
  <si>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</si>
  <si>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</si>
  <si>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</si>
  <si>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</si>
  <si>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</si>
  <si>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</si>
  <si>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</si>
  <si>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</si>
  <si>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</si>
  <si>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</si>
  <si>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</si>
  <si>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</si>
  <si>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</si>
  <si>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</si>
  <si>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</si>
  <si>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</si>
  <si>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</si>
  <si>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</si>
  <si>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</si>
  <si>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</si>
  <si>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</si>
  <si>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</si>
  <si>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</si>
  <si>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</si>
  <si>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</si>
  <si>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</si>
  <si>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</si>
  <si>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</si>
  <si>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</si>
  <si>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</si>
  <si>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</si>
  <si>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</si>
  <si>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</si>
  <si>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</si>
  <si>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</si>
  <si>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</si>
  <si>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</si>
  <si>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</si>
  <si>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</si>
  <si>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</si>
  <si>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</si>
  <si>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</si>
  <si>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</si>
  <si>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</si>
  <si>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</si>
  <si>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</si>
  <si>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</si>
  <si>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</si>
  <si>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</si>
  <si>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</si>
  <si>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</si>
  <si>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</si>
  <si>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</si>
  <si>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</si>
  <si>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</si>
  <si>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</si>
  <si>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</si>
  <si>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</si>
  <si>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</si>
  <si>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</si>
  <si>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</si>
  <si>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</si>
  <si>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</si>
  <si>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</si>
  <si>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</si>
  <si>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</si>
  <si>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</si>
  <si>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</si>
  <si>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</si>
  <si>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</si>
  <si>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</si>
  <si>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</si>
  <si>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</si>
  <si>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</si>
  <si>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</si>
  <si>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</si>
  <si>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</si>
  <si>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</si>
  <si>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</si>
  <si>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</si>
  <si>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</si>
  <si>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</si>
  <si>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</si>
  <si>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</si>
  <si>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</si>
  <si>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</si>
  <si>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</si>
  <si>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</si>
  <si>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</si>
  <si>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</si>
  <si>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</si>
  <si>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</si>
  <si>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</si>
  <si>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</si>
  <si>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</si>
  <si>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</si>
  <si>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</si>
  <si>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</si>
  <si>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</si>
  <si>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</si>
  <si>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</si>
  <si>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</si>
  <si>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</si>
  <si>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</si>
  <si>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</si>
  <si>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</si>
  <si>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</si>
  <si>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</si>
  <si>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</si>
  <si>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</si>
  <si>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</si>
  <si>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</si>
  <si>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</si>
  <si>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</si>
  <si>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</si>
  <si>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</si>
  <si>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</si>
  <si>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</si>
  <si>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</si>
  <si>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</si>
  <si>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</si>
  <si>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</si>
  <si>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</si>
  <si>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</si>
  <si>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</si>
  <si>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</si>
  <si>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</si>
  <si>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</si>
  <si>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</si>
  <si>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</si>
  <si>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</si>
  <si>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</si>
  <si>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</si>
  <si>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</si>
  <si>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</si>
  <si>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</si>
  <si>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</si>
  <si>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</si>
  <si>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</si>
  <si>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</si>
  <si>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</si>
  <si>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</si>
  <si>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</si>
  <si>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</si>
  <si>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</si>
  <si>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</si>
  <si>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</si>
  <si>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</si>
  <si>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</si>
  <si>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</si>
  <si>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</si>
  <si>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</si>
  <si>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</si>
  <si>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</si>
  <si>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</si>
  <si>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</si>
  <si>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</si>
  <si>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</si>
  <si>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</si>
  <si>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</si>
  <si>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</si>
  <si>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</si>
  <si>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</si>
  <si>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</si>
  <si>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</si>
  <si>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</si>
  <si>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</si>
  <si>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</si>
  <si>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</si>
  <si>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</si>
  <si>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</si>
  <si>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</si>
  <si>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</si>
  <si>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</si>
  <si>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</si>
  <si>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</si>
  <si>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</si>
  <si>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</si>
  <si>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</si>
  <si>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</si>
  <si>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</si>
  <si>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</si>
  <si>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</si>
  <si>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</si>
  <si>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</si>
  <si>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</si>
  <si>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</si>
  <si>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</si>
  <si>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</si>
  <si>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</si>
  <si>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</si>
  <si>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</si>
  <si>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</si>
  <si>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</si>
  <si>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</si>
  <si>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</si>
  <si>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</si>
  <si>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</si>
  <si>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</si>
  <si>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</si>
  <si>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</si>
  <si>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</si>
  <si>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</si>
  <si>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</si>
  <si>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</si>
  <si>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</si>
  <si>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</si>
  <si>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</si>
  <si>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</si>
  <si>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</si>
  <si>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</si>
  <si>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</si>
  <si>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</si>
  <si>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</si>
  <si>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</si>
  <si>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</si>
  <si>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</si>
  <si>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</si>
  <si>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</si>
  <si>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</si>
  <si>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</si>
  <si>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</si>
  <si>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</si>
  <si>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</si>
  <si>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</si>
  <si>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</si>
  <si>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</si>
  <si>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</si>
  <si>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</si>
  <si>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</si>
  <si>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</si>
  <si>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</si>
  <si>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</si>
  <si>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</si>
  <si>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</si>
  <si>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</si>
  <si>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</si>
  <si>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</si>
  <si>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</si>
  <si>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</si>
  <si>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</si>
  <si>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</si>
  <si>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</si>
  <si>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</si>
  <si>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</si>
  <si>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</si>
  <si>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</si>
  <si>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</si>
  <si>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</si>
  <si>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</si>
  <si>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</si>
  <si>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</si>
  <si>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</si>
  <si>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</si>
  <si>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</si>
  <si>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</si>
  <si>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</si>
  <si>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</si>
  <si>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</si>
  <si>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</si>
  <si>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</si>
  <si>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</si>
  <si>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</si>
  <si>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</si>
  <si>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</si>
  <si>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</si>
  <si>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</si>
  <si>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</si>
  <si>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</si>
  <si>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</si>
  <si>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</si>
  <si>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</si>
  <si>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</si>
  <si>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</si>
  <si>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</si>
  <si>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</si>
  <si>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</si>
  <si>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</si>
  <si>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</si>
  <si>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</si>
  <si>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</si>
  <si>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</si>
  <si>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</si>
  <si>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</si>
  <si>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</si>
  <si>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</si>
  <si>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</si>
  <si>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</si>
  <si>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</si>
  <si>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</si>
  <si>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</si>
  <si>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</si>
  <si>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</si>
  <si>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</si>
  <si>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</si>
  <si>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</si>
  <si>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</si>
  <si>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</si>
  <si>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</si>
  <si>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</si>
  <si>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</si>
  <si>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</si>
  <si>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</si>
  <si>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</si>
  <si>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</si>
  <si>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</si>
  <si>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</si>
  <si>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</si>
  <si>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</si>
  <si>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</si>
  <si>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</si>
  <si>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</si>
  <si>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</si>
  <si>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</si>
  <si>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</si>
  <si>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</si>
  <si>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</si>
  <si>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</si>
  <si>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</si>
  <si>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</si>
  <si>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</si>
  <si>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</si>
  <si>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</si>
  <si>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</si>
  <si>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</si>
  <si>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</si>
  <si>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</si>
  <si>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</si>
  <si>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</si>
  <si>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</si>
  <si>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</si>
  <si>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</si>
  <si>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</si>
  <si>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</si>
  <si>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</si>
  <si>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</si>
  <si>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</si>
  <si>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</si>
  <si>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</si>
  <si>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</si>
  <si>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</si>
  <si>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</si>
  <si>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</si>
  <si>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</si>
  <si>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</si>
  <si>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</si>
  <si>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</si>
  <si>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</si>
  <si>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</si>
  <si>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</si>
  <si>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</si>
  <si>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</si>
  <si>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</si>
  <si>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</si>
  <si>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</si>
  <si>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</si>
  <si>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</si>
  <si>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</si>
  <si>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</si>
  <si>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</si>
  <si>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</si>
  <si>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</si>
  <si>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</si>
  <si>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</si>
  <si>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</si>
  <si>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</si>
  <si>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</si>
  <si>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</si>
  <si>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</si>
  <si>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</si>
  <si>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</si>
  <si>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</si>
  <si>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</si>
  <si>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</si>
  <si>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</si>
  <si>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</si>
  <si>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</si>
  <si>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</si>
  <si>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</si>
  <si>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</si>
  <si>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</si>
  <si>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</si>
  <si>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</si>
  <si>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</si>
  <si>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</si>
  <si>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</si>
  <si>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</si>
  <si>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</si>
  <si>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</si>
  <si>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</si>
  <si>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</si>
  <si>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</si>
  <si>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</si>
  <si>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</si>
  <si>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</si>
  <si>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</si>
  <si>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</si>
  <si>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</si>
  <si>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</si>
  <si>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</si>
  <si>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</si>
  <si>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</si>
  <si>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</si>
  <si>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</si>
  <si>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</si>
  <si>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</si>
  <si>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</si>
  <si>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</si>
  <si>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</si>
  <si>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</si>
  <si>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</si>
  <si>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</si>
  <si>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</si>
  <si>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</si>
  <si>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</si>
  <si>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</si>
  <si>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</si>
  <si>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</si>
  <si>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</si>
  <si>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</si>
  <si>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</si>
  <si>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</si>
  <si>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</si>
  <si>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</si>
  <si>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</si>
  <si>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</si>
  <si>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</si>
  <si>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</si>
  <si>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</si>
  <si>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</si>
  <si>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</si>
  <si>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</si>
  <si>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</si>
  <si>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</si>
  <si>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</si>
  <si>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</si>
  <si>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</si>
  <si>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</si>
  <si>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</si>
  <si>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</si>
  <si>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</si>
  <si>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</si>
  <si>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</si>
  <si>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</si>
  <si>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</si>
  <si>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</si>
  <si>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</si>
  <si>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</si>
  <si>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</si>
  <si>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</si>
  <si>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</si>
  <si>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</si>
  <si>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</si>
  <si>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</si>
  <si>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</si>
  <si>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</si>
  <si>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</si>
  <si>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</si>
  <si>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</si>
  <si>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</si>
  <si>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</si>
  <si>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</si>
  <si>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</si>
  <si>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</si>
  <si>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</si>
  <si>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</si>
  <si>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</si>
  <si>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</si>
  <si>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</si>
  <si>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</si>
  <si>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</si>
  <si>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</si>
  <si>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</si>
  <si>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</si>
  <si>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</si>
  <si>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</si>
  <si>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</si>
  <si>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</si>
  <si>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</si>
  <si>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</si>
  <si>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</si>
  <si>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</si>
  <si>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</si>
  <si>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</si>
  <si>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</si>
  <si>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</si>
  <si>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</si>
  <si>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</si>
  <si>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</si>
  <si>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</si>
  <si>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</si>
  <si>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</si>
  <si>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</si>
  <si>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</si>
  <si>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</si>
  <si>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</si>
  <si>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</si>
  <si>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</si>
  <si>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</si>
  <si>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</si>
  <si>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</si>
  <si>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</si>
  <si>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</si>
  <si>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</si>
  <si>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</si>
  <si>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</si>
  <si>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</si>
  <si>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</si>
  <si>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</si>
  <si>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</si>
  <si>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</si>
  <si>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</si>
  <si>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</si>
  <si>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</si>
  <si>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</si>
  <si>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</si>
  <si>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</si>
  <si>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</si>
  <si>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</si>
  <si>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</si>
  <si>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</si>
  <si>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</si>
  <si>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</si>
  <si>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</si>
  <si>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</si>
  <si>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</si>
  <si>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</si>
  <si>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</si>
  <si>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</si>
  <si>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</si>
  <si>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</si>
  <si>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</si>
  <si>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</si>
  <si>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</si>
  <si>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</si>
  <si>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</si>
  <si>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</si>
  <si>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</si>
  <si>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</si>
  <si>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</si>
  <si>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</si>
  <si>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</si>
  <si>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</si>
  <si>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</si>
  <si>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</si>
  <si>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</si>
  <si>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</si>
  <si>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</si>
  <si>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</si>
  <si>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</si>
  <si>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</si>
  <si>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</si>
  <si>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</si>
  <si>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</si>
  <si>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</si>
  <si>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</si>
  <si>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</si>
  <si>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</si>
  <si>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</si>
  <si>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</si>
  <si>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</si>
  <si>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</si>
  <si>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</si>
  <si>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</si>
  <si>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</si>
  <si>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</si>
  <si>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</si>
  <si>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</si>
  <si>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</si>
  <si>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</si>
  <si>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</si>
  <si>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</si>
  <si>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</si>
  <si>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</si>
  <si>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</si>
  <si>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</si>
  <si>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</si>
  <si>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</si>
  <si>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</si>
  <si>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</si>
  <si>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</si>
  <si>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</si>
  <si>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</si>
  <si>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</si>
  <si>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</si>
  <si>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</si>
  <si>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</si>
  <si>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</si>
  <si>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</si>
  <si>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</si>
  <si>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</si>
  <si>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</si>
  <si>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</si>
  <si>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</si>
  <si>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</si>
  <si>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</si>
  <si>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</si>
  <si>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</si>
  <si>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</si>
  <si>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</si>
  <si>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</si>
  <si>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</si>
  <si>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</si>
  <si>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</si>
  <si>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</si>
  <si>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</si>
  <si>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</si>
  <si>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</si>
  <si>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</si>
  <si>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</si>
  <si>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</si>
  <si>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</si>
  <si>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</si>
  <si>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</si>
  <si>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</si>
  <si>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</si>
  <si>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</si>
  <si>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</si>
  <si>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</si>
  <si>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</si>
  <si>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</si>
  <si>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</si>
  <si>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</si>
  <si>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</si>
  <si>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</si>
  <si>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</si>
  <si>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</si>
  <si>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</si>
  <si>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</si>
  <si>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</si>
  <si>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</si>
  <si>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</si>
  <si>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</si>
  <si>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</si>
  <si>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</si>
  <si>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</si>
  <si>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</si>
  <si>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</si>
  <si>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</si>
  <si>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</si>
  <si>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</si>
  <si>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</si>
  <si>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</si>
  <si>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</si>
  <si>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</si>
  <si>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</si>
  <si>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</si>
  <si>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</si>
  <si>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</si>
  <si>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</si>
  <si>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</si>
  <si>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</si>
  <si>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</si>
  <si>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</si>
  <si>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</si>
  <si>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</si>
  <si>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</si>
  <si>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</si>
  <si>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</si>
  <si>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</si>
  <si>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</si>
  <si>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</si>
  <si>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</si>
  <si>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</si>
  <si>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</si>
  <si>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</si>
  <si>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</si>
  <si>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</si>
  <si>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</si>
  <si>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</si>
  <si>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</si>
  <si>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</si>
  <si>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</si>
  <si>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</si>
  <si>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</si>
  <si>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</si>
  <si>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</si>
  <si>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</si>
  <si>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</si>
  <si>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</si>
  <si>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</si>
  <si>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</si>
  <si>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</si>
  <si>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</si>
  <si>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</si>
  <si>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</si>
  <si>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</si>
  <si>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</si>
  <si>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</si>
  <si>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</si>
  <si>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</si>
  <si>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</si>
  <si>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</si>
  <si>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</si>
  <si>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</si>
  <si>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</si>
  <si>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</si>
  <si>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</si>
  <si>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</si>
  <si>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</si>
  <si>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</si>
  <si>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</si>
  <si>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</si>
  <si>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</si>
  <si>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</si>
  <si>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</si>
  <si>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</si>
  <si>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</si>
  <si>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</si>
  <si>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</si>
  <si>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</si>
  <si>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</si>
  <si>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</si>
  <si>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</si>
  <si>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</si>
  <si>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</si>
  <si>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</si>
  <si>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</si>
  <si>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</si>
  <si>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</si>
  <si>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</si>
  <si>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</si>
  <si>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</si>
  <si>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</si>
  <si>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</si>
  <si>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</si>
  <si>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</si>
  <si>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</si>
  <si>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</si>
  <si>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</si>
  <si>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</si>
  <si>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</si>
  <si>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</si>
  <si>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</si>
  <si>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</si>
  <si>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</si>
  <si>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</si>
  <si>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</si>
  <si>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</si>
  <si>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</si>
  <si>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</si>
  <si>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</si>
  <si>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</si>
  <si>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</si>
  <si>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</si>
  <si>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</si>
  <si>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</si>
  <si>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</si>
  <si>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</si>
  <si>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</si>
  <si>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</si>
  <si>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</si>
  <si>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</si>
  <si>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</si>
  <si>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</si>
  <si>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</si>
  <si>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</si>
  <si>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</si>
  <si>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</si>
  <si>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</si>
  <si>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</si>
  <si>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</si>
  <si>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</si>
  <si>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</si>
  <si>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</si>
  <si>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</si>
  <si>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</si>
  <si>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</si>
  <si>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</si>
  <si>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</si>
  <si>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</si>
  <si>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</si>
  <si>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</si>
  <si>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</si>
  <si>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</si>
  <si>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</si>
  <si>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</si>
  <si>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</si>
  <si>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</si>
  <si>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</si>
  <si>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</si>
  <si>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</si>
  <si>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</si>
  <si>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</si>
  <si>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</si>
  <si>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</si>
  <si>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</si>
  <si>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</si>
  <si>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</si>
  <si>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</si>
  <si>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</si>
  <si>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</si>
  <si>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</si>
  <si>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</si>
  <si>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</si>
  <si>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</si>
  <si>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</si>
  <si>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</si>
  <si>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</si>
  <si>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</si>
  <si>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</si>
  <si>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</si>
  <si>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</si>
  <si>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</si>
  <si>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</si>
  <si>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</si>
  <si>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</si>
  <si>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</si>
  <si>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</si>
  <si>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</si>
  <si>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</si>
  <si>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</si>
  <si>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</si>
  <si>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</si>
  <si>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</si>
  <si>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</si>
  <si>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</si>
  <si>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</si>
  <si>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</si>
  <si>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</si>
  <si>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</si>
  <si>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</si>
  <si>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</si>
  <si>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</si>
  <si>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</si>
  <si>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</si>
  <si>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</si>
  <si>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</si>
  <si>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</si>
  <si>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</si>
  <si>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</si>
  <si>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</si>
  <si>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</si>
  <si>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</si>
  <si>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</si>
  <si>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</si>
  <si>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</si>
  <si>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</si>
  <si>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</si>
  <si>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</si>
  <si>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</si>
  <si>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</si>
  <si>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</si>
  <si>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</si>
  <si>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</si>
  <si>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</si>
  <si>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</si>
  <si>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</si>
  <si>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</si>
  <si>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</si>
  <si>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</si>
  <si>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</si>
  <si>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</si>
  <si>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</si>
  <si>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</si>
  <si>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</si>
  <si>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</si>
  <si>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</si>
  <si>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</si>
  <si>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</si>
  <si>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</si>
  <si>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</si>
  <si>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</si>
  <si>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</si>
  <si>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</si>
  <si>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</si>
  <si>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</si>
  <si>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</si>
  <si>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</si>
  <si>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</si>
  <si>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</si>
  <si>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</si>
  <si>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</si>
  <si>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</si>
  <si>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</si>
  <si>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</si>
  <si>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</si>
  <si>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</si>
  <si>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</si>
  <si>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</si>
  <si>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</si>
  <si>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</si>
  <si>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</si>
  <si>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</si>
  <si>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</si>
  <si>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</si>
  <si>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</si>
  <si>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</si>
  <si>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</si>
  <si>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</si>
  <si>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</si>
  <si>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</si>
  <si>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</si>
  <si>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</si>
  <si>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</si>
  <si>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</si>
  <si>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</si>
  <si>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</si>
  <si>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</si>
  <si>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</si>
  <si>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</si>
  <si>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</si>
  <si>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</si>
  <si>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</si>
  <si>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</si>
  <si>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</si>
  <si>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</si>
  <si>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</si>
  <si>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</si>
  <si>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</si>
  <si>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</si>
  <si>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</si>
  <si>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</si>
  <si>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</si>
  <si>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</si>
  <si>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</si>
  <si>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</si>
  <si>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</si>
  <si>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</si>
  <si>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</si>
  <si>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</si>
  <si>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</si>
  <si>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</si>
  <si>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</si>
  <si>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</si>
  <si>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</si>
  <si>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</si>
  <si>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</si>
  <si>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</si>
  <si>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</si>
  <si>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</si>
  <si>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</si>
  <si>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</si>
  <si>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</si>
  <si>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</si>
  <si>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</si>
  <si>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</si>
  <si>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</si>
  <si>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</si>
  <si>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</si>
  <si>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</si>
  <si>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</si>
  <si>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</si>
  <si>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</si>
  <si>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</si>
  <si>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</si>
  <si>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</si>
  <si>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</si>
  <si>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</si>
  <si>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</si>
  <si>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</si>
  <si>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</si>
  <si>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</si>
  <si>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</si>
  <si>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</si>
  <si>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</si>
  <si>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</si>
  <si>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</si>
  <si>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</si>
  <si>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</si>
  <si>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</si>
  <si>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</si>
  <si>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</si>
  <si>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</si>
  <si>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</si>
  <si>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</si>
  <si>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</si>
  <si>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</si>
  <si>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</si>
  <si>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</si>
  <si>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</si>
  <si>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</si>
  <si>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</si>
  <si>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</si>
  <si>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</si>
  <si>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</si>
  <si>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</si>
  <si>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</si>
  <si>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</si>
  <si>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</si>
  <si>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</si>
  <si>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</si>
  <si>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</si>
  <si>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</si>
  <si>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</si>
  <si>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</si>
  <si>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</si>
  <si>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</si>
  <si>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</si>
  <si>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</si>
  <si>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</si>
  <si>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</si>
  <si>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</si>
  <si>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</si>
  <si>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</si>
  <si>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</si>
  <si>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</si>
  <si>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</si>
  <si>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</si>
  <si>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</si>
  <si>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</si>
  <si>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</si>
  <si>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</si>
  <si>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</si>
  <si>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</si>
  <si>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</si>
  <si>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</si>
  <si>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</si>
  <si>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</si>
  <si>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</si>
  <si>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</si>
  <si>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</si>
  <si>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</si>
  <si>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</si>
  <si>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</si>
  <si>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</si>
  <si>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</si>
  <si>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</si>
  <si>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</si>
  <si>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</si>
  <si>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</si>
  <si>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</si>
  <si>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</si>
  <si>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</si>
  <si>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</si>
  <si>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</si>
  <si>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</si>
  <si>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</si>
  <si>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</si>
  <si>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</si>
  <si>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</si>
  <si>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</si>
  <si>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</si>
  <si>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</si>
  <si>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</si>
  <si>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</si>
  <si>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</si>
  <si>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</si>
  <si>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</si>
  <si>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</si>
  <si>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</si>
  <si>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</si>
  <si>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</si>
  <si>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</si>
  <si>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</si>
  <si>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</si>
  <si>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</si>
  <si>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</si>
  <si>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</si>
  <si>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</si>
  <si>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</si>
  <si>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</si>
  <si>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</si>
  <si>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</si>
  <si>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</si>
  <si>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</si>
  <si>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</si>
  <si>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</si>
  <si>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</si>
  <si>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</si>
  <si>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</si>
  <si>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</si>
  <si>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</si>
  <si>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</si>
  <si>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</si>
  <si>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</si>
  <si>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</si>
  <si>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</si>
  <si>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</si>
  <si>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</si>
  <si>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</si>
  <si>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</si>
  <si>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</si>
  <si>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</si>
  <si>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</si>
  <si>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</si>
  <si>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</si>
  <si>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</si>
  <si>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</si>
  <si>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</si>
  <si>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</si>
  <si>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</si>
  <si>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</si>
  <si>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</si>
  <si>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</si>
  <si>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</si>
  <si>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</si>
  <si>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</si>
  <si>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</si>
  <si>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</si>
  <si>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</si>
  <si>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</si>
  <si>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</si>
  <si>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</si>
  <si>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</si>
  <si>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</si>
  <si>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</si>
  <si>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</si>
  <si>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</si>
  <si>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</si>
  <si>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</si>
  <si>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</si>
  <si>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</si>
  <si>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</si>
  <si>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</si>
  <si>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</si>
  <si>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</si>
  <si>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</si>
  <si>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</si>
  <si>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</si>
  <si>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</si>
  <si>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</si>
  <si>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</si>
  <si>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</si>
  <si>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</si>
  <si>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</si>
  <si>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</si>
  <si>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</si>
  <si>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</si>
  <si>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</si>
  <si>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</si>
  <si>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</si>
  <si>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</si>
  <si>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</si>
  <si>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</si>
  <si>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</si>
  <si>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</si>
  <si>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</si>
  <si>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</si>
  <si>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</si>
  <si>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</si>
  <si>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</si>
  <si>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</si>
  <si>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</si>
  <si>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</si>
  <si>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</si>
  <si>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</si>
  <si>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</si>
  <si>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</si>
  <si>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</si>
  <si>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</si>
  <si>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</si>
  <si>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</si>
  <si>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</si>
  <si>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</si>
  <si>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</si>
  <si>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</si>
  <si>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</si>
  <si>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</si>
  <si>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</si>
  <si>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</si>
  <si>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</si>
  <si>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</si>
  <si>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</si>
  <si>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</si>
  <si>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</si>
  <si>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</si>
  <si>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</si>
  <si>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</si>
  <si>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</si>
  <si>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</si>
  <si>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</si>
  <si>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</si>
  <si>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</si>
  <si>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</si>
  <si>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</si>
  <si>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</si>
  <si>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</si>
  <si>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</si>
  <si>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</si>
  <si>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</si>
  <si>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</si>
  <si>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</si>
  <si>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</si>
  <si>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</si>
  <si>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</si>
  <si>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</si>
  <si>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</si>
  <si>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</si>
  <si>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</si>
  <si>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</si>
  <si>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</si>
  <si>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</si>
  <si>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</si>
  <si>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</si>
  <si>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</si>
  <si>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</si>
  <si>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</si>
  <si>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</si>
  <si>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</si>
  <si>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</si>
  <si>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</si>
  <si>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</si>
  <si>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</si>
  <si>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</si>
  <si>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</si>
  <si>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</si>
  <si>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</si>
  <si>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</si>
  <si>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</si>
  <si>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</si>
  <si>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</si>
  <si>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</si>
  <si>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</si>
  <si>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</si>
  <si>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</si>
  <si>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</si>
  <si>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</si>
  <si>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</si>
  <si>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</si>
  <si>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</si>
  <si>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</si>
  <si>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</si>
  <si>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</si>
  <si>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</si>
  <si>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</si>
  <si>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</si>
  <si>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</si>
  <si>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</si>
  <si>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</si>
  <si>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</si>
  <si>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</si>
  <si>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</si>
  <si>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</si>
  <si>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</si>
  <si>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</si>
  <si>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</si>
  <si>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</si>
  <si>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</si>
  <si>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</si>
  <si>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</si>
  <si>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</si>
  <si>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</si>
  <si>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</si>
  <si>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</si>
  <si>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</si>
  <si>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</si>
  <si>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</si>
  <si>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</si>
  <si>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</si>
  <si>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</si>
  <si>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</si>
  <si>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</si>
  <si>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</si>
  <si>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</si>
  <si>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</si>
  <si>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</si>
  <si>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</si>
  <si>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</si>
  <si>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</si>
  <si>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</si>
  <si>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</si>
  <si>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</si>
  <si>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</si>
  <si>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</si>
  <si>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</si>
  <si>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</si>
  <si>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</si>
  <si>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</si>
  <si>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</si>
  <si>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</si>
  <si>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</si>
  <si>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</si>
  <si>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</si>
  <si>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</si>
  <si>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</si>
  <si>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</si>
  <si>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</si>
  <si>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</si>
  <si>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</si>
  <si>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</si>
  <si>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</si>
  <si>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</si>
  <si>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</si>
  <si>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</si>
  <si>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</si>
  <si>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</si>
  <si>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</si>
  <si>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</si>
  <si>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</si>
  <si>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</si>
  <si>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</si>
  <si>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</si>
  <si>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</si>
  <si>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</si>
  <si>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</si>
  <si>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</si>
  <si>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</si>
  <si>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</si>
  <si>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</si>
  <si>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</si>
  <si>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</si>
  <si>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</si>
  <si>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</si>
  <si>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</si>
  <si>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</si>
  <si>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</si>
  <si>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</si>
  <si>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</si>
  <si>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</si>
  <si>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</si>
  <si>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</si>
  <si>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</si>
  <si>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</si>
  <si>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</si>
  <si>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</si>
  <si>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</si>
  <si>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</si>
  <si>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</si>
  <si>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</si>
  <si>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</si>
  <si>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</si>
  <si>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</si>
  <si>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</si>
  <si>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</si>
  <si>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</si>
  <si>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</si>
  <si>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</si>
  <si>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</si>
  <si>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</si>
  <si>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</si>
  <si>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</si>
  <si>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</si>
  <si>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</si>
  <si>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</si>
  <si>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</si>
  <si>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</si>
  <si>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</si>
  <si>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</si>
  <si>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</si>
  <si>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</si>
  <si>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</si>
  <si>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</si>
  <si>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</si>
  <si>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</si>
  <si>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</si>
  <si>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</si>
  <si>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</si>
  <si>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</si>
  <si>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</si>
  <si>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</si>
  <si>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</si>
  <si>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</si>
  <si>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</si>
  <si>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</si>
  <si>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</si>
  <si>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</si>
  <si>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</si>
  <si>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</si>
  <si>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</si>
  <si>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</si>
  <si>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</si>
  <si>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</si>
  <si>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</si>
  <si>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</si>
  <si>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</si>
  <si>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</si>
  <si>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</si>
  <si>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</si>
  <si>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</si>
  <si>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</si>
  <si>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</si>
  <si>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</si>
  <si>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</si>
  <si>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</si>
  <si>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</si>
  <si>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</si>
  <si>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</si>
  <si>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</si>
  <si>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</si>
  <si>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</si>
  <si>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</si>
  <si>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</si>
  <si>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</si>
  <si>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</si>
  <si>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</si>
  <si>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</si>
  <si>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</si>
  <si>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</si>
  <si>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</si>
  <si>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</si>
  <si>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</si>
  <si>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</si>
  <si>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</si>
  <si>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</si>
  <si>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</si>
  <si>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</si>
  <si>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</si>
  <si>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</si>
  <si>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</si>
  <si>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</si>
  <si>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</si>
  <si>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</si>
  <si>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</si>
  <si>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</si>
  <si>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</si>
  <si>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</si>
  <si>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</si>
  <si>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</si>
  <si>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</si>
  <si>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</si>
  <si>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</si>
  <si>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</si>
  <si>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</si>
  <si>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</si>
  <si>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</si>
  <si>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</si>
  <si>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</si>
  <si>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</si>
  <si>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</si>
  <si>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</si>
  <si>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</si>
  <si>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</si>
  <si>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</si>
  <si>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</si>
  <si>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</si>
  <si>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</si>
  <si>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</si>
  <si>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</si>
  <si>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</si>
  <si>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</si>
  <si>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</si>
  <si>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</si>
  <si>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</si>
  <si>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</si>
  <si>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</si>
  <si>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</si>
  <si>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</si>
  <si>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</si>
  <si>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</si>
  <si>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</si>
  <si>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</si>
  <si>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</si>
  <si>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</si>
  <si>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</si>
  <si>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</si>
  <si>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</si>
  <si>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</si>
  <si>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</si>
  <si>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</si>
  <si>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</si>
  <si>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</si>
  <si>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</si>
  <si>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</si>
  <si>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</si>
  <si>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</si>
  <si>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</si>
  <si>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</si>
  <si>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</si>
  <si>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</si>
  <si>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</si>
  <si>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</si>
  <si>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</si>
  <si>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</si>
  <si>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</si>
  <si>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</si>
  <si>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</si>
  <si>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</si>
  <si>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</si>
  <si>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</si>
  <si>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</si>
  <si>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</si>
  <si>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</si>
  <si>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</si>
  <si>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</si>
  <si>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</si>
  <si>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</si>
  <si>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</si>
  <si>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</si>
  <si>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</si>
  <si>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</si>
  <si>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</si>
  <si>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</si>
  <si>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</si>
  <si>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</si>
  <si>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</si>
  <si>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</si>
  <si>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</si>
  <si>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</si>
  <si>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</si>
  <si>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</si>
  <si>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</si>
  <si>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</si>
  <si>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</si>
  <si>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</si>
  <si>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</si>
  <si>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</si>
  <si>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</si>
  <si>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</si>
  <si>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</si>
  <si>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</si>
  <si>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</si>
  <si>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</si>
  <si>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</si>
  <si>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</si>
  <si>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</si>
  <si>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</si>
  <si>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</si>
  <si>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</si>
  <si>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</si>
  <si>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</si>
  <si>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</si>
  <si>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</si>
  <si>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</si>
  <si>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</si>
  <si>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</si>
  <si>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</si>
  <si>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</si>
  <si>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</si>
  <si>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</si>
  <si>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</si>
  <si>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</si>
  <si>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</si>
  <si>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</si>
  <si>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</si>
  <si>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</si>
  <si>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</si>
  <si>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</si>
  <si>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</si>
  <si>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</si>
  <si>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</si>
  <si>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</si>
  <si>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</si>
  <si>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</si>
  <si>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</si>
  <si>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</si>
  <si>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</si>
  <si>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</si>
  <si>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</si>
  <si>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</si>
  <si>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</si>
  <si>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</si>
  <si>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</si>
  <si>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</si>
  <si>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</si>
  <si>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</si>
  <si>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</si>
  <si>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</si>
  <si>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</si>
  <si>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</si>
  <si>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</si>
  <si>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</si>
  <si>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</si>
  <si>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</si>
  <si>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</si>
  <si>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</si>
  <si>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</si>
  <si>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</si>
  <si>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</si>
  <si>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</si>
  <si>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</si>
  <si>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</si>
  <si>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</si>
  <si>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</si>
  <si>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</si>
  <si>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</si>
  <si>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</si>
  <si>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</si>
  <si>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</si>
  <si>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</si>
  <si>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</si>
  <si>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</si>
  <si>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</si>
  <si>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</si>
  <si>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</si>
  <si>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</si>
  <si>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</si>
  <si>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</si>
  <si>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</si>
  <si>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</si>
  <si>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</si>
  <si>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</si>
  <si>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</si>
  <si>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</si>
  <si>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</si>
  <si>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</si>
  <si>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</si>
  <si>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</si>
  <si>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</si>
  <si>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</si>
  <si>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</si>
  <si>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</si>
  <si>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</si>
  <si>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</si>
  <si>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</si>
  <si>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</si>
  <si>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</si>
  <si>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</si>
  <si>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</si>
  <si>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</si>
  <si>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</si>
  <si>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</si>
  <si>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</si>
  <si>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</si>
  <si>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</si>
  <si>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</si>
  <si>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</si>
  <si>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</si>
  <si>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</si>
  <si>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</si>
  <si>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</si>
  <si>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</si>
  <si>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</si>
  <si>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</si>
  <si>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</si>
  <si>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</si>
  <si>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</si>
  <si>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</si>
  <si>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</si>
  <si>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</si>
  <si>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</si>
  <si>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</si>
  <si>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</si>
  <si>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</si>
  <si>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</si>
  <si>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</si>
  <si>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</si>
  <si>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</si>
  <si>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</si>
  <si>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</si>
  <si>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</si>
  <si>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</si>
  <si>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</si>
  <si>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</si>
  <si>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</si>
  <si>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</si>
  <si>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</si>
  <si>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</si>
  <si>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</si>
  <si>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</si>
  <si>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</si>
  <si>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</si>
  <si>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</si>
  <si>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</si>
  <si>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</si>
  <si>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</si>
  <si>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</si>
  <si>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</si>
  <si>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</si>
  <si>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</si>
  <si>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</si>
  <si>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</si>
  <si>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</si>
  <si>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</si>
  <si>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</si>
  <si>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</si>
  <si>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</si>
  <si>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</si>
  <si>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</si>
  <si>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</si>
  <si>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</si>
  <si>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</si>
  <si>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</si>
  <si>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</si>
  <si>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</si>
  <si>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</si>
  <si>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</si>
  <si>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</si>
  <si>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</si>
  <si>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</si>
  <si>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</si>
  <si>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</si>
  <si>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</si>
  <si>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</si>
  <si>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</si>
  <si>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</si>
  <si>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</si>
  <si>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</si>
  <si>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</si>
  <si>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</si>
  <si>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</si>
  <si>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</si>
  <si>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</si>
  <si>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</si>
  <si>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</si>
  <si>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</si>
  <si>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</si>
  <si>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</si>
  <si>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</si>
  <si>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</si>
  <si>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</si>
  <si>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</si>
  <si>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</si>
  <si>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</si>
  <si>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</si>
  <si>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</si>
  <si>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</si>
  <si>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</si>
  <si>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</si>
  <si>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</si>
  <si>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</si>
  <si>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</si>
  <si>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</si>
  <si>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</si>
  <si>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</si>
  <si>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</si>
  <si>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</si>
  <si>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</si>
  <si>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</si>
  <si>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</si>
  <si>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</si>
  <si>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</si>
  <si>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</si>
  <si>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</si>
  <si>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</si>
  <si>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</si>
  <si>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</si>
  <si>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</si>
  <si>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</si>
  <si>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</si>
  <si>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</si>
  <si>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</si>
  <si>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</si>
  <si>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</si>
  <si>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</si>
  <si>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</si>
  <si>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</si>
  <si>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</si>
  <si>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</si>
  <si>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</si>
  <si>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</si>
  <si>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</si>
  <si>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</si>
  <si>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</si>
  <si>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</si>
  <si>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</si>
  <si>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</si>
  <si>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</si>
  <si>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</si>
  <si>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</si>
  <si>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</si>
  <si>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</si>
  <si>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</si>
  <si>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</si>
  <si>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</si>
  <si>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</si>
  <si>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</si>
  <si>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</si>
  <si>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</si>
  <si>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</si>
  <si>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</si>
  <si>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</si>
  <si>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</si>
  <si>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</si>
  <si>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</si>
  <si>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</si>
  <si>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</si>
  <si>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</si>
  <si>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</si>
  <si>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</si>
  <si>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</si>
  <si>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</si>
  <si>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</si>
  <si>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</si>
  <si>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</si>
  <si>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</si>
  <si>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</si>
  <si>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</si>
  <si>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</si>
  <si>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</si>
  <si>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</si>
  <si>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</si>
  <si>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</si>
  <si>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</si>
  <si>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</si>
  <si>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</si>
  <si>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</si>
  <si>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</si>
  <si>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</si>
  <si>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</si>
  <si>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</si>
  <si>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</si>
  <si>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</si>
  <si>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</si>
  <si>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</si>
  <si>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</si>
  <si>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</si>
  <si>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</si>
  <si>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</si>
  <si>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</si>
  <si>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</si>
  <si>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</si>
  <si>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</si>
  <si>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</si>
  <si>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</si>
  <si>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</si>
  <si>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</si>
  <si>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</si>
  <si>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</si>
  <si>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</si>
  <si>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</si>
  <si>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</si>
  <si>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</si>
  <si>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</si>
  <si>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</si>
  <si>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</si>
  <si>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</si>
  <si>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</si>
  <si>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</si>
  <si>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</si>
  <si>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</si>
  <si>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</si>
  <si>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</si>
  <si>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</si>
  <si>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</si>
  <si>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</si>
  <si>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</si>
  <si>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</si>
  <si>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</si>
  <si>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</si>
  <si>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</si>
  <si>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</si>
  <si>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</si>
  <si>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</si>
  <si>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</si>
  <si>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</si>
  <si>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</si>
  <si>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</si>
  <si>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</si>
  <si>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</si>
  <si>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</si>
  <si>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</si>
  <si>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</si>
  <si>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</si>
  <si>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</si>
  <si>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</si>
  <si>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</si>
  <si>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</si>
  <si>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</si>
  <si>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</si>
  <si>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</si>
  <si>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</si>
  <si>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</si>
  <si>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</si>
  <si>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</si>
  <si>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</si>
  <si>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</si>
  <si>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</si>
  <si>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</si>
  <si>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</si>
  <si>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</si>
  <si>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</si>
  <si>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</si>
  <si>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</si>
  <si>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</si>
  <si>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</si>
  <si>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</si>
  <si>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</si>
  <si>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</si>
  <si>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</si>
  <si>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</si>
  <si>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</si>
  <si>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</si>
  <si>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</si>
  <si>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</si>
  <si>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</si>
  <si>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</si>
  <si>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</si>
  <si>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</si>
  <si>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</si>
  <si>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</si>
  <si>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</si>
  <si>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</si>
  <si>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</si>
  <si>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</si>
  <si>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</si>
  <si>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</si>
  <si>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</si>
  <si>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</si>
  <si>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</si>
  <si>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</si>
  <si>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</si>
  <si>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</si>
  <si>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</si>
  <si>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</si>
  <si>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</si>
  <si>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</si>
  <si>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</si>
  <si>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</si>
  <si>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</si>
  <si>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</si>
  <si>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</si>
  <si>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</si>
  <si>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</si>
  <si>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</si>
  <si>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</si>
  <si>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</si>
  <si>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</si>
  <si>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</si>
  <si>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</si>
  <si>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</si>
  <si>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</si>
  <si>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</si>
  <si>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</si>
  <si>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</si>
  <si>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</si>
  <si>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</si>
  <si>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</si>
  <si>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</si>
  <si>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</si>
  <si>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</si>
  <si>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</si>
  <si>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</si>
  <si>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</si>
  <si>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</si>
  <si>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</si>
  <si>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</si>
  <si>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</si>
  <si>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</si>
  <si>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</si>
  <si>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</si>
  <si>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</si>
  <si>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</si>
  <si>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</si>
  <si>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</si>
  <si>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</si>
  <si>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</si>
  <si>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</si>
  <si>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</si>
  <si>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</si>
  <si>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</si>
  <si>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</si>
  <si>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</si>
  <si>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</si>
  <si>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</si>
  <si>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</si>
  <si>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</si>
  <si>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</si>
  <si>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</si>
  <si>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</si>
  <si>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</si>
  <si>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</si>
  <si>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</si>
  <si>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</si>
  <si>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</si>
  <si>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</si>
  <si>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</si>
  <si>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</si>
  <si>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</si>
  <si>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</si>
  <si>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</si>
  <si>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</si>
  <si>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</si>
  <si>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</si>
  <si>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</si>
  <si>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</si>
  <si>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</si>
  <si>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</si>
  <si>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</si>
  <si>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</si>
  <si>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</si>
  <si>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</si>
  <si>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</si>
  <si>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</si>
  <si>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</si>
  <si>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</si>
  <si>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</si>
  <si>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</si>
  <si>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</si>
  <si>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</si>
  <si>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</si>
  <si>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</si>
  <si>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</si>
  <si>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</si>
  <si>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</si>
  <si>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</si>
  <si>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</si>
  <si>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</si>
  <si>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</si>
  <si>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</si>
  <si>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</si>
  <si>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</si>
  <si>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</si>
  <si>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</si>
  <si>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</si>
  <si>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</si>
  <si>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</si>
  <si>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</si>
  <si>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</si>
  <si>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</si>
  <si>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</si>
  <si>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</si>
  <si>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</si>
  <si>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</si>
  <si>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</si>
  <si>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</si>
  <si>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</si>
  <si>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</si>
  <si>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</si>
  <si>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</si>
  <si>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</si>
  <si>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</si>
  <si>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</si>
  <si>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</si>
  <si>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</si>
  <si>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</si>
  <si>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</si>
  <si>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</si>
  <si>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</si>
  <si>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</si>
  <si>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</si>
  <si>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</si>
  <si>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</si>
  <si>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</si>
  <si>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</si>
  <si>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</si>
  <si>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</si>
  <si>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</si>
  <si>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</si>
  <si>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</si>
  <si>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</si>
  <si>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</si>
  <si>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</si>
  <si>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</si>
  <si>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</si>
  <si>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</si>
  <si>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</si>
  <si>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</si>
  <si>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</si>
  <si>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</si>
  <si>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</si>
  <si>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</si>
  <si>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</si>
  <si>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</si>
  <si>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</si>
  <si>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</si>
  <si>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</si>
  <si>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</si>
  <si>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</si>
  <si>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</si>
  <si>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</si>
  <si>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</si>
  <si>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</si>
  <si>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</si>
  <si>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</si>
  <si>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</si>
  <si>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</si>
  <si>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</si>
  <si>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</si>
  <si>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</si>
  <si>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</si>
  <si>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</si>
  <si>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</si>
  <si>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</si>
  <si>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</si>
  <si>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</si>
  <si>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</si>
  <si>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</si>
  <si>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</si>
  <si>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</si>
  <si>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</si>
  <si>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</si>
  <si>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</si>
  <si>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</si>
  <si>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</si>
  <si>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</si>
  <si>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</si>
  <si>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</si>
  <si>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</si>
  <si>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</si>
  <si>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</si>
  <si>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</si>
  <si>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</si>
  <si>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</si>
  <si>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</si>
  <si>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</si>
  <si>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</si>
  <si>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</si>
  <si>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</si>
  <si>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</si>
  <si>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</si>
  <si>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</si>
  <si>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</si>
  <si>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</si>
  <si>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</si>
  <si>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</si>
  <si>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</si>
  <si>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</si>
  <si>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</si>
  <si>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</si>
  <si>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</si>
  <si>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</si>
  <si>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</si>
  <si>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</si>
  <si>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</si>
  <si>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</si>
  <si>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</si>
  <si>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</si>
  <si>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</si>
  <si>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</si>
  <si>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</si>
  <si>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</si>
  <si>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</si>
  <si>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</si>
  <si>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</si>
  <si>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</si>
  <si>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</si>
  <si>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</si>
  <si>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</si>
  <si>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</si>
  <si>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</si>
  <si>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</si>
  <si>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</si>
  <si>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</si>
  <si>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</si>
  <si>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</si>
  <si>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</si>
  <si>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</si>
  <si>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</si>
  <si>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</si>
  <si>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</si>
  <si>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</si>
  <si>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</si>
  <si>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</si>
  <si>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</si>
  <si>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</si>
  <si>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</si>
  <si>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</si>
  <si>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</si>
  <si>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</si>
  <si>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</si>
  <si>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</si>
  <si>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</si>
  <si>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</si>
  <si>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</si>
  <si>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</si>
  <si>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</si>
  <si>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</si>
  <si>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</si>
  <si>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</si>
  <si>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</si>
  <si>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</si>
  <si>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</si>
  <si>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</si>
  <si>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</si>
  <si>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</si>
  <si>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</si>
  <si>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</si>
  <si>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</si>
  <si>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</si>
  <si>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</si>
  <si>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</si>
  <si>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</si>
  <si>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</si>
  <si>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</si>
  <si>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</si>
  <si>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</si>
  <si>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</si>
  <si>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</si>
  <si>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</si>
  <si>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</si>
  <si>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</si>
  <si>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</si>
  <si>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</si>
  <si>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</si>
  <si>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</si>
  <si>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</si>
  <si>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</si>
  <si>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</si>
  <si>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</si>
  <si>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</si>
  <si>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</si>
  <si>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</si>
  <si>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</si>
  <si>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</si>
  <si>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</si>
  <si>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</si>
  <si>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</si>
  <si>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</si>
  <si>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</si>
  <si>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</si>
  <si>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</si>
  <si>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</si>
  <si>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</si>
  <si>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</si>
  <si>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</si>
  <si>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</si>
  <si>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</si>
  <si>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</si>
  <si>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</si>
  <si>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</si>
  <si>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</si>
  <si>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</si>
  <si>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</si>
  <si>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</si>
  <si>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</si>
  <si>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</si>
  <si>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</si>
  <si>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</si>
  <si>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</si>
  <si>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</si>
  <si>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</si>
  <si>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</si>
  <si>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</si>
  <si>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</si>
  <si>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</si>
  <si>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</si>
  <si>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</si>
  <si>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</si>
  <si>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</si>
  <si>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</si>
  <si>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</si>
  <si>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</si>
  <si>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</si>
  <si>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</si>
  <si>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</si>
  <si>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</si>
  <si>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</si>
  <si>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</si>
  <si>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</si>
  <si>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</si>
  <si>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</si>
  <si>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</si>
  <si>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</si>
  <si>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</si>
  <si>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</si>
  <si>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</si>
  <si>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</si>
  <si>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</si>
  <si>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</si>
  <si>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</si>
  <si>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</si>
  <si>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</si>
  <si>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</si>
  <si>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</si>
  <si>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</si>
  <si>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</si>
  <si>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</si>
  <si>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</si>
  <si>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</si>
  <si>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</si>
  <si>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</si>
  <si>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</si>
  <si>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</si>
  <si>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</si>
  <si>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</si>
  <si>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</si>
  <si>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</si>
  <si>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</si>
  <si>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</si>
  <si>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</si>
  <si>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</si>
  <si>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</si>
  <si>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</si>
  <si>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</si>
  <si>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</si>
  <si>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</si>
  <si>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</si>
  <si>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</si>
  <si>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</si>
  <si>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</si>
  <si>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</si>
  <si>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</si>
  <si>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</si>
  <si>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</si>
  <si>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</si>
  <si>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</si>
  <si>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</si>
  <si>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</si>
  <si>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</si>
  <si>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</si>
  <si>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</si>
  <si>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</si>
  <si>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</si>
  <si>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</si>
  <si>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</si>
  <si>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</si>
  <si>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</si>
  <si>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</si>
  <si>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</si>
  <si>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</si>
  <si>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</si>
  <si>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</si>
  <si>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</si>
  <si>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</si>
  <si>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</si>
  <si>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</si>
  <si>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</si>
  <si>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</si>
  <si>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</si>
  <si>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</si>
  <si>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</si>
  <si>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</si>
  <si>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</si>
  <si>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</si>
  <si>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</si>
  <si>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</si>
  <si>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</si>
  <si>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</si>
  <si>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</si>
  <si>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</si>
  <si>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</si>
  <si>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</si>
  <si>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</si>
  <si>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</si>
  <si>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</si>
  <si>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</si>
  <si>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</si>
  <si>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</si>
  <si>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</si>
  <si>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</si>
  <si>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</si>
  <si>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</si>
  <si>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</si>
  <si>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</si>
  <si>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</si>
  <si>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</si>
  <si>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</si>
  <si>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</si>
  <si>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</si>
  <si>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</si>
  <si>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</si>
  <si>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</si>
  <si>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</si>
  <si>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</si>
  <si>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</si>
  <si>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</si>
  <si>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</si>
  <si>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</si>
  <si>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</si>
  <si>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</si>
  <si>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</si>
  <si>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</si>
  <si>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</si>
  <si>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</si>
  <si>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</si>
  <si>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</si>
  <si>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</si>
  <si>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</si>
  <si>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</si>
  <si>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</si>
  <si>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</si>
  <si>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</si>
  <si>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</si>
  <si>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</si>
  <si>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</si>
  <si>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</si>
  <si>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</si>
  <si>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</si>
  <si>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</si>
  <si>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</si>
  <si>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</si>
  <si>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</si>
  <si>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</si>
  <si>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</si>
  <si>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</si>
  <si>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</si>
  <si>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</si>
  <si>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</si>
  <si>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</si>
  <si>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</si>
  <si>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</si>
  <si>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</si>
  <si>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</si>
  <si>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</si>
  <si>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</si>
  <si>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</si>
  <si>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</si>
  <si>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</si>
  <si>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</si>
  <si>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</si>
  <si>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</si>
  <si>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</si>
  <si>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</si>
  <si>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</si>
  <si>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</si>
  <si>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</si>
  <si>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</si>
  <si>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</si>
  <si>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</si>
  <si>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</si>
  <si>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</si>
  <si>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</si>
  <si>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</si>
  <si>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</si>
  <si>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</si>
  <si>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</si>
  <si>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</si>
  <si>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</si>
  <si>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</si>
  <si>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</si>
  <si>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</si>
  <si>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</si>
  <si>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</si>
  <si>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</si>
  <si>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</si>
  <si>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</si>
  <si>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</si>
  <si>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</si>
  <si>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</si>
  <si>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</si>
  <si>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</si>
  <si>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</si>
  <si>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</si>
  <si>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</si>
  <si>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</si>
  <si>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</si>
  <si>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</si>
  <si>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</si>
  <si>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</si>
  <si>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</si>
  <si>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</si>
  <si>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</si>
  <si>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</si>
  <si>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</si>
  <si>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</si>
  <si>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</si>
  <si>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</si>
  <si>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</si>
  <si>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</si>
  <si>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</si>
  <si>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</si>
  <si>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</si>
  <si>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</si>
  <si>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</si>
  <si>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</si>
  <si>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</si>
  <si>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</si>
  <si>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</si>
  <si>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</si>
  <si>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</si>
  <si>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</si>
  <si>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</si>
  <si>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</si>
  <si>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</si>
  <si>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</si>
  <si>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</si>
  <si>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</si>
  <si>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</si>
  <si>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</si>
  <si>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</si>
  <si>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</si>
  <si>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</si>
  <si>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</si>
  <si>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</si>
  <si>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</si>
  <si>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</si>
  <si>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</si>
  <si>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</si>
  <si>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</si>
  <si>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</si>
  <si>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</si>
  <si>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</si>
  <si>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</si>
  <si>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</si>
  <si>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</si>
  <si>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</si>
  <si>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</si>
  <si>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</si>
  <si>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</si>
  <si>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</si>
  <si>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</si>
  <si>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</si>
  <si>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</si>
  <si>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</si>
  <si>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</si>
  <si>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</si>
  <si>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</si>
  <si>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</si>
  <si>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</si>
  <si>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</si>
  <si>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</si>
  <si>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</si>
  <si>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</si>
  <si>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</si>
  <si>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</si>
  <si>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</si>
  <si>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</si>
  <si>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</si>
  <si>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</si>
  <si>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</si>
  <si>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</si>
  <si>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</si>
  <si>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</si>
  <si>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</si>
  <si>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</si>
  <si>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</si>
  <si>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</si>
  <si>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</si>
  <si>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</si>
  <si>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</si>
  <si>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</si>
  <si>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</si>
  <si>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</si>
  <si>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</si>
  <si>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</si>
  <si>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</si>
  <si>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</si>
  <si>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</si>
  <si>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</si>
  <si>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</si>
  <si>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</si>
  <si>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</si>
  <si>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</si>
  <si>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</si>
  <si>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</si>
  <si>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</si>
  <si>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</si>
  <si>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</si>
  <si>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</si>
  <si>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</si>
  <si>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</si>
  <si>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</si>
  <si>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</si>
  <si>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</si>
  <si>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</si>
  <si>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</si>
  <si>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</si>
  <si>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</si>
  <si>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</si>
  <si>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</si>
  <si>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</si>
  <si>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</si>
  <si>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</si>
  <si>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</si>
  <si>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</si>
  <si>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</si>
  <si>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</si>
  <si>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</si>
  <si>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</si>
  <si>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</si>
  <si>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</si>
  <si>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</si>
  <si>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</si>
  <si>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</si>
  <si>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</si>
  <si>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</si>
  <si>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</si>
  <si>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</si>
  <si>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</si>
  <si>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</si>
  <si>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</si>
  <si>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</si>
  <si>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</si>
  <si>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</si>
  <si>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</si>
  <si>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</si>
  <si>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</si>
  <si>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</si>
  <si>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</si>
  <si>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</si>
  <si>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</si>
  <si>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</si>
  <si>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</si>
  <si>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</si>
  <si>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</si>
  <si>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</si>
  <si>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</si>
  <si>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</si>
  <si>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</si>
  <si>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</si>
  <si>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</si>
  <si>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</si>
  <si>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</si>
  <si>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</si>
  <si>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</si>
  <si>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</si>
  <si>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</si>
  <si>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</si>
  <si>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</si>
  <si>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</si>
  <si>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</si>
  <si>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</si>
  <si>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</si>
  <si>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</si>
  <si>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</si>
  <si>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</si>
  <si>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</si>
  <si>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</si>
  <si>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</si>
  <si>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</si>
  <si>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</si>
  <si>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</si>
  <si>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</si>
  <si>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</si>
  <si>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</si>
  <si>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</si>
  <si>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</si>
  <si>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</si>
  <si>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</si>
  <si>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</si>
  <si>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</si>
  <si>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</si>
  <si>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</si>
  <si>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</si>
  <si>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</si>
  <si>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</si>
  <si>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</si>
  <si>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</si>
  <si>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</si>
  <si>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</si>
  <si>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</si>
  <si>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</si>
  <si>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</si>
  <si>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</si>
  <si>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</si>
  <si>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</si>
  <si>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</si>
  <si>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</si>
  <si>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</si>
  <si>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</si>
  <si>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</si>
  <si>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</si>
  <si>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</si>
  <si>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</si>
  <si>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</si>
  <si>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</si>
  <si>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</si>
  <si>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</si>
  <si>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</si>
  <si>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</si>
  <si>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</si>
  <si>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</si>
  <si>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</si>
  <si>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</si>
  <si>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</si>
  <si>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</si>
  <si>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</si>
  <si>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</si>
  <si>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</si>
  <si>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</si>
  <si>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</si>
  <si>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</si>
  <si>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</si>
  <si>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</si>
  <si>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</si>
  <si>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</si>
  <si>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</si>
  <si>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</si>
  <si>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</si>
  <si>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</si>
  <si>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</si>
  <si>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</si>
  <si>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</si>
  <si>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</si>
  <si>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</si>
  <si>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</si>
  <si>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</si>
  <si>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</si>
  <si>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</si>
  <si>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</si>
  <si>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</si>
  <si>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</si>
  <si>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</si>
  <si>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</si>
  <si>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</si>
  <si>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</si>
  <si>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</si>
  <si>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</si>
  <si>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</si>
  <si>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</si>
  <si>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</si>
  <si>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</si>
  <si>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</si>
  <si>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</si>
  <si>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</si>
  <si>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</si>
  <si>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</si>
  <si>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</si>
  <si>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</si>
  <si>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</si>
  <si>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</si>
  <si>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</si>
  <si>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</si>
  <si>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</si>
  <si>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</si>
  <si>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</si>
  <si>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</si>
  <si>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</si>
  <si>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</si>
  <si>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</si>
  <si>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</si>
  <si>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</si>
  <si>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</si>
  <si>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</si>
  <si>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</si>
  <si>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</si>
  <si>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</si>
  <si>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</si>
  <si>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</si>
  <si>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</si>
  <si>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</si>
  <si>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</si>
  <si>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</si>
  <si>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</si>
  <si>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</si>
  <si>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</si>
  <si>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</si>
  <si>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</si>
  <si>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</si>
  <si>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</si>
  <si>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</si>
  <si>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</si>
  <si>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</si>
  <si>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</si>
  <si>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</si>
  <si>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</si>
  <si>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</si>
  <si>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</si>
  <si>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</si>
  <si>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</si>
  <si>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</si>
  <si>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</si>
  <si>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</si>
  <si>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</si>
  <si>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</si>
  <si>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</si>
  <si>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</si>
  <si>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</si>
  <si>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</si>
  <si>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</si>
  <si>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</si>
  <si>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</si>
  <si>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</si>
  <si>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</si>
  <si>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</si>
  <si>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</si>
  <si>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</si>
  <si>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</si>
  <si>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</si>
  <si>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</si>
  <si>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</si>
  <si>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</si>
  <si>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</si>
  <si>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</si>
  <si>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</si>
  <si>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</si>
  <si>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</si>
  <si>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</si>
  <si>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</si>
  <si>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</si>
  <si>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</si>
  <si>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</si>
  <si>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</si>
  <si>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</si>
  <si>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</si>
  <si>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</si>
  <si>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</si>
  <si>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</si>
  <si>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</si>
  <si>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</si>
  <si>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</si>
  <si>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</si>
  <si>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</si>
  <si>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</si>
  <si>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</si>
  <si>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</si>
  <si>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</si>
  <si>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</si>
  <si>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</si>
  <si>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</si>
  <si>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</si>
  <si>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</si>
  <si>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</si>
  <si>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</si>
  <si>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</si>
  <si>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</si>
  <si>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</si>
  <si>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</si>
  <si>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</si>
  <si>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</si>
  <si>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</si>
  <si>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</si>
  <si>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</si>
  <si>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</si>
  <si>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</si>
  <si>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</si>
  <si>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</si>
  <si>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</si>
  <si>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</si>
  <si>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</si>
  <si>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</si>
  <si>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</si>
  <si>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</si>
  <si>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</si>
  <si>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</si>
  <si>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</si>
  <si>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</si>
  <si>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</si>
  <si>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</si>
  <si>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</si>
  <si>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</si>
  <si>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</si>
  <si>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</si>
  <si>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</si>
  <si>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</si>
  <si>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</si>
  <si>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</si>
  <si>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</si>
  <si>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</si>
  <si>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</si>
  <si>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</si>
  <si>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</si>
  <si>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</si>
  <si>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</si>
  <si>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</si>
  <si>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</si>
  <si>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</si>
  <si>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</si>
  <si>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</si>
  <si>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</si>
  <si>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</si>
  <si>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</si>
  <si>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</si>
  <si>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</si>
  <si>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</si>
  <si>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</si>
  <si>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</si>
  <si>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</si>
  <si>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</si>
  <si>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</si>
  <si>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</si>
  <si>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</si>
  <si>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</si>
  <si>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</si>
  <si>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</si>
  <si>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</si>
  <si>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</si>
  <si>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</si>
  <si>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</si>
  <si>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</si>
  <si>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</si>
  <si>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</si>
  <si>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</si>
  <si>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</si>
  <si>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</si>
  <si>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</si>
  <si>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</si>
  <si>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</si>
  <si>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</si>
  <si>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</si>
  <si>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</si>
  <si>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</si>
  <si>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</si>
  <si>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</si>
  <si>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</si>
  <si>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</si>
  <si>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</si>
  <si>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</si>
  <si>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</si>
  <si>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</si>
  <si>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</si>
  <si>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</si>
  <si>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</si>
  <si>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</si>
  <si>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</si>
  <si>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</si>
  <si>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</si>
  <si>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</si>
  <si>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</si>
  <si>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</si>
  <si>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</si>
  <si>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</si>
  <si>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</si>
  <si>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</si>
  <si>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</si>
  <si>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</si>
  <si>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</si>
  <si>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</si>
  <si>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</si>
  <si>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</si>
  <si>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</si>
  <si>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</si>
  <si>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</si>
  <si>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</si>
  <si>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</si>
  <si>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</si>
  <si>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</si>
  <si>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</si>
  <si>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</si>
  <si>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</si>
  <si>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</si>
  <si>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</si>
  <si>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</si>
  <si>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</si>
  <si>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</si>
  <si>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</si>
  <si>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</si>
  <si>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</si>
  <si>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</si>
  <si>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</si>
  <si>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</si>
  <si>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</si>
  <si>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</si>
  <si>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</si>
  <si>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</si>
  <si>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</si>
  <si>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</si>
  <si>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</si>
  <si>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</si>
  <si>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</si>
  <si>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</si>
  <si>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</si>
  <si>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</si>
  <si>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</si>
  <si>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</si>
  <si>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</si>
  <si>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</si>
  <si>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</si>
  <si>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</si>
  <si>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</si>
  <si>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</si>
  <si>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</si>
  <si>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</si>
  <si>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</si>
  <si>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</si>
  <si>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</si>
  <si>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</si>
  <si>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</si>
  <si>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</si>
  <si>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</si>
  <si>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</si>
  <si>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</si>
  <si>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</si>
  <si>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</si>
  <si>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</si>
  <si>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</si>
  <si>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</si>
  <si>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</si>
  <si>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</si>
  <si>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</si>
  <si>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</si>
  <si>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</si>
  <si>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</si>
  <si>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</si>
  <si>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</si>
  <si>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</si>
  <si>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</si>
  <si>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</si>
  <si>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</si>
  <si>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</si>
  <si>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</si>
  <si>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</si>
  <si>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</si>
  <si>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</si>
  <si>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</si>
  <si>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</si>
  <si>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</si>
  <si>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</si>
  <si>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</si>
  <si>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</si>
  <si>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</si>
  <si>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</si>
  <si>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</si>
  <si>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</si>
  <si>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</si>
  <si>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</si>
  <si>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</si>
  <si>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</si>
  <si>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</si>
  <si>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</si>
  <si>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</si>
  <si>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</si>
  <si>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</si>
  <si>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</si>
  <si>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</si>
  <si>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</si>
  <si>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</si>
  <si>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</si>
  <si>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</si>
  <si>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</si>
  <si>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</si>
  <si>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</si>
  <si>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</si>
  <si>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</si>
  <si>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</si>
  <si>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</si>
  <si>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</si>
  <si>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</si>
  <si>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</si>
  <si>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</si>
  <si>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</si>
  <si>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</si>
  <si>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</si>
  <si>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</si>
  <si>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</si>
  <si>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</si>
  <si>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</si>
  <si>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</si>
  <si>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</si>
  <si>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</si>
  <si>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</si>
  <si>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</si>
  <si>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</si>
  <si>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</si>
  <si>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</si>
  <si>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</si>
  <si>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</si>
  <si>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</si>
  <si>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</si>
  <si>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</si>
  <si>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</si>
  <si>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</si>
  <si>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</si>
  <si>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</si>
  <si>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</si>
  <si>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</si>
  <si>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</si>
  <si>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</si>
  <si>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</si>
  <si>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</si>
  <si>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</si>
  <si>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</si>
  <si>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</si>
  <si>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</si>
  <si>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</si>
  <si>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</si>
  <si>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</si>
  <si>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</si>
  <si>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</si>
  <si>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</si>
  <si>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</si>
  <si>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</si>
  <si>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</si>
  <si>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</si>
  <si>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</si>
  <si>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</si>
  <si>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</si>
  <si>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</si>
  <si>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</si>
  <si>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</si>
  <si>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</si>
  <si>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</si>
  <si>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</si>
  <si>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</si>
  <si>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</si>
  <si>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</si>
  <si>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</si>
  <si>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</si>
  <si>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</si>
  <si>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</si>
  <si>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</si>
  <si>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</si>
  <si>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</si>
  <si>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</si>
  <si>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</si>
  <si>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</si>
  <si>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</si>
  <si>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</si>
  <si>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</si>
  <si>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</si>
  <si>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</si>
  <si>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</si>
  <si>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</si>
  <si>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</si>
  <si>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</si>
  <si>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</si>
  <si>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</si>
  <si>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</si>
  <si>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</si>
  <si>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</si>
  <si>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</si>
  <si>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</si>
  <si>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</si>
  <si>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</si>
  <si>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</si>
  <si>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</si>
  <si>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</si>
  <si>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</si>
  <si>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</si>
  <si>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</si>
  <si>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</si>
  <si>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</si>
  <si>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</si>
  <si>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</si>
  <si>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</si>
  <si>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</si>
  <si>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</si>
  <si>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</si>
  <si>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</si>
  <si>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</si>
  <si>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</si>
  <si>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</si>
  <si>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</si>
  <si>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</si>
  <si>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</si>
  <si>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</si>
  <si>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</si>
  <si>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</si>
  <si>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</si>
  <si>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</si>
  <si>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</si>
  <si>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</si>
  <si>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</si>
  <si>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</si>
  <si>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</si>
  <si>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</si>
  <si>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</si>
  <si>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</si>
  <si>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</si>
  <si>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</si>
  <si>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</si>
  <si>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</si>
  <si>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</si>
  <si>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</si>
  <si>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</si>
  <si>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</si>
  <si>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</si>
  <si>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</si>
  <si>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</si>
  <si>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</si>
  <si>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</si>
  <si>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</si>
  <si>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</si>
  <si>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</si>
  <si>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</si>
  <si>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</si>
  <si>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</si>
  <si>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</si>
  <si>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</si>
  <si>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</si>
  <si>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</si>
  <si>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</si>
  <si>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</si>
  <si>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</si>
  <si>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</si>
  <si>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</si>
  <si>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</si>
  <si>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</si>
  <si>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</si>
  <si>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</si>
  <si>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</si>
  <si>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</si>
  <si>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</si>
  <si>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</si>
  <si>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</si>
  <si>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</si>
  <si>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</si>
  <si>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</si>
  <si>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</si>
  <si>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</si>
  <si>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</si>
  <si>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</si>
  <si>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</si>
  <si>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</si>
  <si>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</si>
  <si>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</si>
  <si>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</si>
  <si>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</si>
  <si>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</si>
  <si>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</si>
  <si>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</si>
  <si>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</si>
  <si>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</si>
  <si>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</si>
  <si>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</si>
  <si>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</si>
  <si>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</si>
  <si>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</si>
  <si>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</si>
  <si>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</si>
  <si>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</si>
  <si>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</si>
  <si>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</si>
  <si>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</si>
  <si>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</si>
  <si>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</si>
  <si>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</si>
  <si>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</si>
  <si>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</si>
  <si>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</si>
  <si>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</si>
  <si>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</si>
  <si>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</si>
  <si>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</si>
  <si>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</si>
  <si>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</si>
  <si>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</si>
  <si>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</si>
  <si>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</si>
  <si>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</si>
  <si>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</si>
  <si>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</si>
  <si>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</si>
  <si>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</si>
  <si>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</si>
  <si>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</si>
  <si>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</si>
  <si>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</si>
  <si>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</si>
  <si>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</si>
  <si>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</si>
  <si>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</si>
  <si>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</si>
  <si>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</si>
  <si>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</si>
  <si>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</si>
  <si>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</si>
  <si>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</si>
  <si>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</si>
  <si>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</si>
  <si>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</si>
  <si>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</si>
  <si>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</si>
  <si>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</si>
  <si>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</si>
  <si>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</si>
  <si>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</si>
  <si>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</si>
  <si>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</si>
  <si>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</si>
  <si>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</si>
  <si>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</si>
  <si>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</si>
  <si>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</si>
  <si>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</si>
  <si>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</si>
  <si>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</si>
  <si>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</si>
  <si>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</si>
  <si>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</si>
  <si>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</si>
  <si>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</si>
  <si>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</si>
  <si>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</si>
  <si>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</si>
  <si>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</si>
  <si>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</si>
  <si>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</si>
  <si>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</si>
  <si>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</si>
  <si>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</si>
  <si>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</si>
  <si>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</si>
  <si>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</si>
  <si>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</si>
  <si>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</si>
  <si>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</si>
  <si>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</si>
  <si>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</si>
  <si>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</si>
  <si>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</si>
  <si>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</si>
  <si>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</si>
  <si>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</si>
  <si>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</si>
  <si>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</si>
  <si>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</si>
  <si>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</si>
  <si>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</si>
  <si>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</si>
  <si>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</si>
  <si>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</si>
  <si>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</si>
  <si>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</si>
  <si>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</si>
  <si>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</si>
  <si>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</si>
  <si>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</si>
  <si>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</si>
  <si>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</si>
  <si>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</si>
  <si>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</si>
  <si>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</si>
  <si>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</si>
  <si>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</si>
  <si>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</si>
  <si>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</si>
  <si>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</si>
  <si>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</si>
  <si>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</si>
  <si>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</si>
  <si>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</si>
  <si>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</si>
  <si>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</si>
  <si>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</si>
  <si>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</si>
  <si>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</si>
  <si>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</si>
  <si>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</si>
  <si>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</si>
  <si>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</si>
  <si>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</si>
  <si>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</si>
  <si>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</si>
  <si>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</si>
  <si>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</si>
  <si>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</si>
  <si>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</si>
  <si>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</si>
  <si>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</si>
  <si>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</si>
  <si>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</si>
  <si>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</si>
  <si>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</si>
  <si>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</si>
  <si>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</si>
  <si>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</si>
  <si>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</si>
  <si>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</si>
  <si>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</si>
  <si>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</si>
  <si>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</si>
  <si>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</si>
  <si>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</si>
  <si>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</si>
  <si>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</si>
  <si>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</si>
  <si>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</si>
  <si>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</si>
  <si>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</si>
  <si>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</si>
  <si>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</si>
  <si>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</si>
  <si>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</si>
  <si>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</si>
  <si>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</si>
  <si>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</si>
  <si>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</si>
  <si>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</si>
  <si>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</si>
  <si>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</si>
  <si>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</si>
  <si>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</si>
  <si>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</si>
  <si>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</si>
  <si>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</si>
  <si>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</si>
  <si>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</si>
  <si>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</si>
  <si>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</si>
  <si>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</si>
  <si>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</si>
  <si>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</si>
  <si>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</si>
  <si>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</si>
  <si>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</si>
  <si>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</si>
  <si>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</si>
  <si>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</si>
  <si>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</si>
  <si>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</si>
  <si>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</si>
  <si>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</si>
  <si>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</si>
  <si>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</si>
  <si>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</si>
  <si>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</si>
  <si>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</si>
  <si>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</si>
  <si>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</si>
  <si>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</si>
  <si>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</si>
  <si>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</si>
  <si>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</si>
  <si>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</si>
  <si>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</si>
  <si>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</si>
  <si>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</si>
  <si>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</si>
  <si>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</si>
  <si>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</si>
  <si>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</si>
  <si>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</si>
  <si>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</si>
  <si>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</si>
  <si>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</si>
  <si>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</si>
  <si>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</si>
  <si>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</si>
  <si>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</si>
  <si>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</si>
  <si>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</si>
  <si>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</si>
  <si>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</si>
  <si>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</si>
  <si>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</si>
  <si>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</si>
  <si>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</si>
  <si>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</si>
  <si>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</si>
  <si>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</si>
  <si>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</si>
  <si>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</si>
  <si>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</si>
  <si>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</si>
  <si>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</si>
  <si>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</si>
  <si>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</si>
  <si>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</si>
  <si>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</si>
  <si>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</si>
  <si>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</si>
  <si>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</si>
  <si>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</si>
  <si>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</si>
  <si>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</si>
  <si>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</si>
  <si>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</si>
  <si>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</si>
  <si>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</si>
  <si>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</si>
  <si>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</si>
  <si>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</si>
  <si>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</si>
  <si>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</si>
  <si>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</si>
  <si>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</si>
  <si>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</si>
  <si>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</si>
  <si>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</si>
  <si>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</si>
  <si>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</si>
  <si>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</si>
  <si>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</si>
  <si>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</si>
  <si>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</si>
  <si>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</si>
  <si>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</si>
  <si>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</si>
  <si>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</si>
  <si>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</si>
  <si>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</si>
  <si>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</si>
  <si>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</si>
  <si>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</si>
  <si>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</si>
  <si>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</si>
  <si>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</si>
  <si>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</si>
  <si>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</si>
  <si>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</si>
  <si>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</si>
  <si>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</si>
  <si>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</si>
  <si>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</si>
  <si>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</si>
  <si>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</si>
  <si>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</si>
  <si>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</si>
  <si>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</si>
  <si>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</si>
  <si>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</si>
  <si>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</si>
  <si>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</si>
  <si>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</si>
  <si>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</si>
  <si>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</si>
  <si>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</si>
  <si>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</si>
  <si>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</si>
  <si>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</si>
  <si>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</si>
  <si>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</si>
  <si>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</si>
  <si>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</si>
  <si>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</si>
  <si>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</si>
  <si>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</si>
  <si>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</si>
  <si>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</si>
  <si>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</si>
  <si>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</si>
  <si>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</si>
  <si>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</si>
  <si>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</si>
  <si>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</si>
  <si>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</si>
  <si>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</si>
  <si>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</si>
  <si>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</si>
  <si>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</si>
  <si>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</si>
  <si>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</si>
  <si>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</si>
  <si>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</si>
  <si>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</si>
  <si>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</si>
  <si>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</si>
  <si>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</si>
  <si>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</si>
  <si>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</si>
  <si>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</si>
  <si>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</si>
  <si>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</si>
  <si>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</si>
  <si>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</si>
  <si>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</si>
  <si>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</si>
  <si>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</si>
  <si>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</si>
  <si>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</si>
  <si>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</si>
  <si>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</si>
  <si>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</si>
  <si>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</si>
  <si>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</si>
  <si>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</si>
  <si>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</si>
  <si>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</si>
  <si>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</si>
  <si>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</si>
  <si>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</si>
  <si>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</si>
  <si>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</si>
  <si>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</si>
  <si>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</si>
  <si>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</si>
  <si>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</si>
  <si>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</si>
  <si>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</si>
  <si>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</si>
  <si>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</si>
  <si>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</si>
  <si>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</si>
  <si>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</si>
  <si>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</si>
  <si>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</si>
  <si>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</si>
  <si>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</si>
  <si>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</si>
  <si>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</si>
  <si>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</si>
  <si>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</si>
  <si>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</si>
  <si>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</si>
  <si>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</si>
  <si>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</si>
  <si>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</si>
  <si>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</si>
  <si>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</si>
  <si>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</si>
  <si>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</si>
  <si>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</si>
  <si>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</si>
  <si>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</si>
  <si>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</si>
  <si>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</si>
  <si>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</si>
  <si>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</si>
  <si>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</si>
  <si>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</si>
  <si>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</si>
  <si>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</si>
  <si>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</si>
  <si>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</si>
  <si>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</si>
  <si>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</si>
  <si>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</si>
  <si>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</si>
  <si>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</si>
  <si>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</si>
  <si>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</si>
  <si>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</si>
  <si>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</si>
  <si>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</si>
  <si>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</si>
  <si>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</si>
  <si>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</si>
  <si>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</si>
  <si>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</si>
  <si>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</si>
  <si>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</si>
  <si>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</si>
  <si>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</si>
  <si>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</si>
  <si>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</si>
  <si>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</si>
  <si>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</si>
  <si>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</si>
  <si>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</si>
  <si>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</si>
  <si>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</si>
  <si>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</si>
  <si>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</si>
  <si>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</si>
  <si>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</si>
  <si>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</si>
  <si>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</si>
  <si>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</si>
  <si>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</si>
  <si>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</si>
  <si>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</si>
  <si>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</si>
  <si>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</si>
  <si>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</si>
  <si>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</si>
  <si>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</si>
  <si>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</si>
  <si>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</si>
  <si>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</si>
  <si>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</si>
  <si>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</si>
  <si>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</si>
  <si>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</si>
  <si>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</si>
  <si>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</si>
  <si>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</si>
  <si>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</si>
  <si>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</si>
  <si>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</si>
  <si>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</si>
  <si>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</si>
  <si>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</si>
  <si>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</si>
  <si>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</si>
  <si>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</si>
  <si>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</si>
  <si>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</si>
  <si>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</si>
  <si>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</si>
  <si>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</si>
  <si>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</si>
  <si>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</si>
  <si>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</si>
  <si>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</si>
  <si>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</si>
  <si>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</si>
  <si>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</si>
  <si>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</si>
  <si>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</si>
  <si>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</si>
  <si>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</si>
  <si>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</si>
  <si>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</si>
  <si>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</si>
  <si>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</si>
  <si>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</si>
  <si>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</si>
  <si>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</si>
  <si>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</si>
  <si>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</si>
  <si>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</si>
  <si>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</si>
  <si>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</si>
  <si>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</si>
  <si>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</si>
  <si>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</si>
  <si>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</si>
  <si>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</si>
  <si>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</si>
  <si>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</si>
  <si>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</si>
  <si>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</si>
  <si>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</si>
  <si>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</si>
  <si>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</si>
  <si>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</si>
  <si>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</si>
  <si>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</si>
  <si>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</si>
  <si>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</si>
  <si>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</si>
  <si>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</si>
  <si>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</si>
  <si>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</si>
  <si>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</si>
  <si>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</si>
  <si>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</si>
  <si>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</si>
  <si>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</si>
  <si>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</si>
  <si>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</si>
  <si>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</si>
  <si>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</si>
  <si>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</si>
  <si>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</si>
  <si>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</si>
  <si>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</si>
  <si>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</si>
  <si>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</si>
  <si>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</si>
  <si>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</si>
  <si>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</si>
  <si>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</si>
  <si>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</si>
  <si>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</si>
  <si>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</si>
  <si>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</si>
  <si>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</si>
  <si>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</si>
  <si>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</si>
  <si>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</si>
  <si>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</si>
  <si>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</si>
  <si>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</si>
  <si>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</si>
  <si>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</si>
  <si>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</si>
  <si>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</si>
  <si>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</si>
  <si>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</si>
  <si>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</si>
  <si>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</si>
  <si>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</si>
  <si>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</si>
  <si>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</si>
  <si>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</si>
  <si>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</si>
  <si>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</si>
  <si>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</si>
  <si>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</si>
  <si>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</si>
  <si>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</si>
  <si>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</si>
  <si>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</si>
  <si>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</si>
  <si>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</si>
  <si>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</si>
  <si>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</si>
  <si>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</si>
  <si>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</si>
  <si>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</si>
  <si>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</si>
  <si>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</si>
  <si>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</si>
  <si>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</si>
  <si>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</si>
  <si>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</si>
  <si>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</si>
  <si>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</si>
  <si>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</si>
  <si>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</si>
  <si>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</si>
  <si>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</si>
  <si>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</si>
  <si>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</si>
  <si>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</si>
  <si>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</si>
  <si>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</si>
  <si>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</si>
  <si>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</si>
  <si>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</si>
  <si>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</si>
  <si>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</si>
  <si>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</si>
  <si>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</si>
  <si>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</si>
  <si>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</si>
  <si>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</si>
  <si>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</si>
  <si>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</si>
  <si>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</si>
  <si>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</si>
  <si>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</si>
  <si>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</si>
  <si>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</si>
  <si>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</si>
  <si>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</si>
  <si>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</si>
  <si>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</si>
  <si>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</si>
  <si>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</si>
  <si>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</si>
  <si>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</si>
  <si>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</si>
  <si>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</si>
  <si>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</si>
  <si>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</si>
  <si>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</si>
  <si>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</si>
  <si>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</si>
  <si>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</si>
  <si>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</si>
  <si>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</si>
  <si>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</si>
  <si>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</si>
  <si>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</si>
  <si>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</si>
  <si>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</si>
  <si>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</si>
  <si>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</si>
  <si>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</si>
  <si>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</si>
  <si>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</si>
  <si>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</si>
  <si>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</si>
  <si>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</si>
  <si>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</si>
  <si>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</si>
  <si>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</si>
  <si>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</si>
  <si>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</si>
  <si>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</si>
  <si>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</si>
  <si>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</si>
  <si>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</si>
  <si>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</si>
  <si>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</si>
  <si>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</si>
  <si>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</si>
  <si>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</si>
  <si>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</si>
  <si>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</si>
  <si>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</si>
  <si>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</si>
  <si>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</si>
  <si>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</si>
  <si>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</si>
  <si>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</si>
  <si>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</si>
  <si>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</si>
  <si>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</si>
  <si>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</si>
  <si>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</si>
  <si>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</si>
  <si>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</si>
  <si>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</si>
  <si>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</si>
  <si>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</si>
  <si>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</si>
  <si>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</si>
  <si>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</si>
  <si>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</si>
  <si>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</si>
  <si>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</si>
  <si>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</si>
  <si>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</si>
  <si>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</si>
  <si>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</si>
  <si>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</si>
  <si>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</si>
  <si>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</si>
  <si>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</si>
  <si>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</si>
  <si>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</si>
  <si>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</si>
  <si>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</si>
  <si>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</si>
  <si>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</si>
  <si>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</si>
  <si>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</si>
  <si>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</si>
  <si>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</si>
  <si>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</si>
  <si>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</si>
  <si>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</si>
  <si>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</si>
  <si>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</si>
  <si>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</si>
  <si>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</si>
  <si>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</si>
  <si>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</si>
  <si>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</si>
  <si>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</si>
  <si>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</si>
  <si>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</si>
  <si>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</si>
  <si>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</si>
  <si>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</si>
  <si>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</si>
  <si>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</si>
  <si>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</si>
  <si>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</si>
  <si>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</si>
  <si>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</si>
  <si>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</si>
  <si>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</si>
  <si>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</si>
  <si>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</si>
  <si>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</si>
  <si>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</si>
  <si>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</si>
  <si>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</si>
  <si>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</si>
  <si>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</si>
  <si>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</si>
  <si>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</si>
  <si>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</si>
  <si>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</si>
  <si>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</si>
  <si>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</si>
  <si>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</si>
  <si>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</si>
  <si>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</si>
  <si>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</si>
  <si>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</si>
  <si>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</si>
  <si>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</si>
  <si>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</si>
  <si>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</si>
  <si>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</si>
  <si>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</si>
  <si>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</si>
  <si>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</si>
  <si>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</si>
  <si>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</si>
  <si>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</si>
  <si>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</si>
  <si>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</si>
  <si>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</si>
  <si>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</si>
  <si>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</si>
  <si>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</si>
  <si>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</si>
  <si>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</si>
  <si>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</si>
  <si>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</si>
  <si>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</si>
  <si>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</si>
  <si>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</si>
  <si>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</si>
  <si>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</si>
  <si>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</si>
  <si>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</si>
  <si>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</si>
  <si>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</si>
  <si>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</si>
  <si>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</si>
  <si>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</si>
  <si>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</si>
  <si>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</si>
  <si>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</si>
  <si>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</si>
  <si>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</si>
  <si>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</si>
  <si>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</si>
  <si>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</si>
  <si>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</si>
  <si>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</si>
  <si>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</si>
  <si>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</si>
  <si>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</si>
  <si>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</si>
  <si>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</si>
  <si>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</si>
  <si>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</si>
  <si>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</si>
  <si>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</si>
  <si>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</si>
  <si>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</si>
  <si>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</si>
  <si>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</si>
  <si>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</si>
  <si>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</si>
  <si>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</si>
  <si>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</si>
  <si>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</si>
  <si>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</si>
  <si>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</si>
  <si>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</si>
  <si>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</si>
  <si>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</si>
  <si>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</si>
  <si>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</si>
  <si>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</si>
  <si>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</si>
  <si>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</si>
  <si>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</si>
  <si>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</si>
  <si>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</si>
  <si>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</si>
  <si>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</si>
  <si>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</si>
  <si>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</si>
  <si>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</si>
  <si>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</si>
  <si>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</si>
  <si>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</si>
  <si>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</si>
  <si>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</si>
  <si>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</si>
  <si>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</si>
  <si>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</si>
  <si>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</si>
  <si>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</si>
  <si>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</si>
  <si>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</si>
  <si>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</si>
  <si>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</si>
  <si>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</si>
  <si>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</si>
  <si>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</si>
  <si>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</si>
  <si>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</si>
  <si>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</si>
  <si>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</si>
  <si>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</si>
  <si>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</si>
  <si>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</si>
  <si>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</si>
  <si>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</si>
  <si>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</si>
  <si>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</si>
  <si>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</si>
  <si>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</si>
  <si>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</si>
  <si>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</si>
  <si>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</si>
  <si>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</si>
  <si>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</si>
  <si>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</si>
  <si>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</si>
  <si>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</si>
  <si>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</si>
  <si>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</si>
  <si>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</si>
  <si>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</si>
  <si>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</si>
  <si>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</si>
  <si>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</si>
  <si>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</si>
  <si>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</si>
  <si>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</si>
  <si>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</si>
  <si>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</si>
  <si>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</si>
  <si>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</si>
  <si>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</si>
  <si>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</si>
  <si>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</si>
  <si>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</si>
  <si>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</si>
  <si>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</si>
  <si>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</si>
  <si>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</si>
  <si>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</si>
  <si>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</si>
  <si>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</si>
  <si>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</si>
  <si>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</si>
  <si>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</si>
  <si>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</si>
  <si>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</si>
  <si>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</si>
  <si>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</si>
  <si>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</si>
  <si>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</si>
  <si>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</si>
  <si>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</si>
  <si>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</si>
  <si>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</si>
  <si>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</si>
  <si>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</si>
  <si>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</si>
  <si>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</si>
  <si>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</si>
  <si>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</si>
  <si>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</si>
  <si>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</si>
  <si>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</si>
  <si>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</si>
  <si>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</si>
  <si>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</si>
  <si>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</si>
  <si>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</si>
  <si>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</si>
  <si>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</si>
  <si>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</si>
  <si>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</si>
  <si>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</si>
  <si>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</si>
  <si>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</si>
  <si>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</si>
  <si>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</si>
  <si>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</si>
  <si>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</si>
  <si>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</si>
  <si>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</si>
  <si>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</si>
  <si>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</si>
  <si>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</si>
  <si>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</si>
  <si>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</si>
  <si>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</si>
  <si>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</si>
  <si>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</si>
  <si>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</si>
  <si>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</si>
  <si>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</si>
  <si>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</si>
  <si>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</si>
  <si>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</si>
  <si>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</si>
  <si>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</si>
  <si>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</si>
  <si>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</si>
  <si>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</si>
  <si>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</si>
  <si>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</si>
  <si>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</si>
  <si>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</si>
  <si>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</si>
  <si>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</si>
  <si>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</si>
  <si>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</si>
  <si>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</si>
  <si>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</si>
  <si>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</si>
  <si>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</si>
  <si>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</si>
  <si>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</si>
  <si>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</si>
  <si>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</si>
  <si>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</si>
  <si>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</si>
  <si>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</si>
  <si>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</si>
  <si>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</si>
  <si>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</si>
  <si>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</si>
  <si>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</si>
  <si>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</si>
  <si>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</si>
  <si>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</si>
  <si>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</si>
  <si>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</si>
  <si>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</si>
  <si>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</si>
  <si>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</si>
  <si>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</si>
  <si>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</si>
  <si>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</si>
  <si>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</si>
  <si>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</si>
  <si>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</si>
  <si>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</si>
  <si>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</si>
  <si>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</si>
  <si>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</si>
  <si>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</si>
  <si>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</si>
  <si>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</si>
  <si>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</si>
  <si>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</si>
  <si>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</si>
  <si>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</si>
  <si>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</si>
  <si>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</si>
  <si>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</si>
  <si>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</si>
  <si>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</si>
  <si>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</si>
  <si>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</si>
  <si>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</si>
  <si>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</si>
  <si>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</si>
  <si>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</si>
  <si>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</si>
  <si>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</si>
  <si>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</si>
  <si>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</si>
  <si>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</si>
  <si>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</si>
  <si>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</si>
  <si>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</si>
  <si>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</si>
  <si>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</si>
  <si>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</si>
  <si>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</si>
  <si>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</si>
  <si>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</si>
  <si>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</si>
  <si>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</si>
  <si>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</si>
  <si>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</si>
  <si>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</si>
  <si>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</si>
  <si>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</si>
  <si>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</si>
  <si>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</si>
  <si>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</si>
  <si>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</si>
  <si>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</si>
  <si>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</si>
  <si>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</si>
  <si>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</si>
  <si>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</si>
  <si>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</si>
  <si>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</si>
  <si>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</si>
  <si>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</si>
  <si>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</si>
  <si>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</si>
  <si>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</si>
  <si>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</si>
  <si>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</si>
  <si>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</si>
  <si>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</si>
  <si>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</si>
  <si>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</si>
  <si>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</si>
  <si>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</si>
  <si>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</si>
  <si>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</si>
  <si>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</si>
  <si>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</si>
  <si>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</si>
  <si>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</si>
  <si>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</si>
  <si>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</si>
  <si>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</si>
  <si>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</si>
  <si>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</si>
  <si>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</si>
  <si>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</si>
  <si>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</si>
  <si>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</si>
  <si>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</si>
  <si>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</si>
  <si>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</si>
  <si>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</si>
  <si>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</si>
  <si>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</si>
  <si>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</si>
  <si>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</si>
  <si>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</si>
  <si>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</si>
  <si>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</si>
  <si>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</si>
  <si>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</si>
  <si>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</si>
  <si>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</si>
  <si>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</si>
  <si>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</si>
  <si>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</si>
  <si>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</si>
  <si>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</si>
  <si>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</si>
  <si>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</si>
  <si>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</si>
  <si>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</si>
  <si>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</si>
  <si>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</si>
  <si>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</si>
  <si>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</si>
  <si>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</si>
  <si>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</si>
  <si>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</si>
  <si>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</si>
  <si>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</si>
  <si>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</si>
  <si>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</si>
  <si>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</si>
  <si>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</si>
  <si>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</si>
  <si>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</si>
  <si>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</si>
  <si>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</si>
  <si>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</si>
  <si>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</si>
  <si>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</si>
  <si>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</si>
  <si>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</si>
  <si>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</si>
  <si>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</si>
  <si>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</si>
  <si>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</si>
  <si>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</si>
  <si>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</si>
  <si>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</si>
  <si>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</si>
  <si>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</si>
  <si>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</si>
  <si>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</si>
  <si>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</si>
  <si>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</si>
  <si>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</si>
  <si>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</si>
  <si>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</si>
  <si>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</si>
  <si>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</si>
  <si>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</si>
  <si>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</si>
  <si>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</si>
  <si>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</si>
  <si>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</si>
  <si>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</si>
  <si>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</si>
  <si>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</si>
  <si>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</si>
  <si>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</si>
  <si>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</si>
  <si>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</si>
  <si>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</si>
  <si>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</si>
  <si>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</si>
  <si>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</si>
  <si>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</si>
  <si>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</si>
  <si>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</si>
  <si>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</si>
  <si>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</si>
  <si>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</si>
  <si>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</si>
  <si>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</si>
  <si>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</si>
  <si>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</si>
  <si>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</si>
  <si>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</si>
  <si>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</si>
  <si>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</si>
  <si>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</si>
  <si>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</si>
  <si>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</si>
  <si>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</si>
  <si>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</si>
  <si>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</si>
  <si>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</si>
  <si>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</si>
  <si>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</si>
  <si>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</si>
  <si>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</si>
  <si>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</si>
  <si>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</si>
  <si>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</si>
  <si>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</si>
  <si>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</si>
  <si>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</si>
  <si>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</si>
  <si>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</si>
  <si>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</si>
  <si>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</si>
  <si>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</si>
  <si>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</si>
  <si>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</si>
  <si>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</si>
  <si>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</si>
  <si>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</si>
  <si>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</si>
  <si>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</si>
  <si>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</si>
  <si>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</si>
  <si>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</si>
  <si>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</si>
  <si>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</si>
  <si>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</si>
  <si>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</si>
  <si>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</si>
  <si>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</si>
  <si>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</si>
  <si>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</si>
  <si>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</si>
  <si>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</si>
  <si>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</si>
  <si>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</si>
  <si>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</si>
  <si>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</si>
  <si>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</si>
  <si>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</si>
  <si>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</si>
  <si>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</si>
  <si>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</si>
  <si>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</si>
  <si>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</si>
  <si>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</si>
  <si>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</si>
  <si>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</si>
  <si>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</si>
  <si>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</si>
  <si>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</si>
  <si>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</si>
  <si>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</si>
  <si>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</si>
  <si>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</si>
  <si>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</si>
  <si>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</si>
  <si>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</si>
  <si>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</si>
  <si>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</si>
  <si>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</si>
  <si>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</si>
  <si>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</si>
  <si>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</si>
  <si>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</si>
  <si>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</si>
  <si>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</si>
  <si>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</si>
  <si>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</si>
  <si>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</si>
  <si>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</si>
  <si>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</si>
  <si>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</si>
  <si>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</si>
  <si>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</si>
  <si>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</si>
  <si>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</si>
  <si>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</si>
  <si>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</si>
  <si>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</si>
  <si>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</si>
  <si>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</si>
  <si>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</si>
  <si>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</si>
  <si>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</si>
  <si>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</si>
  <si>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</si>
  <si>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</si>
  <si>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</si>
  <si>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</si>
  <si>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</si>
  <si>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</si>
  <si>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</si>
  <si>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</si>
  <si>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</si>
  <si>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</si>
  <si>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</si>
  <si>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</si>
  <si>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</si>
  <si>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</si>
  <si>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</si>
  <si>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</si>
  <si>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</si>
  <si>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</si>
  <si>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</si>
  <si>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</si>
  <si>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</si>
  <si>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</si>
  <si>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</si>
  <si>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</si>
  <si>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</si>
  <si>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</si>
  <si>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</si>
  <si>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</si>
  <si>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</si>
  <si>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</si>
  <si>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</si>
  <si>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</si>
  <si>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</si>
  <si>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</si>
  <si>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</si>
  <si>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</si>
  <si>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</si>
  <si>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</si>
  <si>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</si>
  <si>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</si>
  <si>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</si>
  <si>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</si>
  <si>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</si>
  <si>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</si>
  <si>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</si>
  <si>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</si>
  <si>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</si>
  <si>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</si>
  <si>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</si>
  <si>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</si>
  <si>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</si>
  <si>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</si>
  <si>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</si>
  <si>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</si>
  <si>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</si>
  <si>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</si>
  <si>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</si>
  <si>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</si>
  <si>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</si>
  <si>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</si>
  <si>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</si>
  <si>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</si>
  <si>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</si>
  <si>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</si>
  <si>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</si>
  <si>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</si>
  <si>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</si>
  <si>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</si>
  <si>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</si>
  <si>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</si>
  <si>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</si>
  <si>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</si>
  <si>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</si>
  <si>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</si>
  <si>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</si>
  <si>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</si>
  <si>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</si>
  <si>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</si>
  <si>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</si>
  <si>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</si>
  <si>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</si>
  <si>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</si>
  <si>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</si>
  <si>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</si>
  <si>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</si>
  <si>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</si>
  <si>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</si>
  <si>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</si>
  <si>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</si>
  <si>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</si>
  <si>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</si>
  <si>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</si>
  <si>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</si>
  <si>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</si>
  <si>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</si>
  <si>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</si>
  <si>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</si>
  <si>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</si>
  <si>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</si>
  <si>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</si>
  <si>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</si>
  <si>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</si>
  <si>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</si>
  <si>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</si>
  <si>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</si>
  <si>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</si>
  <si>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</si>
  <si>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</si>
  <si>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</si>
  <si>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</si>
  <si>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</si>
  <si>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</si>
  <si>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</si>
  <si>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</si>
  <si>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</si>
  <si>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</si>
  <si>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</si>
  <si>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</si>
  <si>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</si>
  <si>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</si>
  <si>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</si>
  <si>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</si>
  <si>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</si>
  <si>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</si>
  <si>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</si>
  <si>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</si>
  <si>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</si>
  <si>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</si>
  <si>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</si>
  <si>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</si>
  <si>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</si>
  <si>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</si>
  <si>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</si>
  <si>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</si>
  <si>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</si>
  <si>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</si>
  <si>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</si>
  <si>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</si>
  <si>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</si>
  <si>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</si>
  <si>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</si>
  <si>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</si>
  <si>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</si>
  <si>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</si>
  <si>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</si>
  <si>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</si>
  <si>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</si>
  <si>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</si>
  <si>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</si>
  <si>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</si>
  <si>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</si>
  <si>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</si>
  <si>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</si>
  <si>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</si>
  <si>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</si>
  <si>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</si>
  <si>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</si>
  <si>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</si>
  <si>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</si>
  <si>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</si>
  <si>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</si>
  <si>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</si>
  <si>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</si>
  <si>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</si>
  <si>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</si>
  <si>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</si>
  <si>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</si>
  <si>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</si>
  <si>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</si>
  <si>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</si>
  <si>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</si>
  <si>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</si>
  <si>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</si>
  <si>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</si>
  <si>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</si>
  <si>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</si>
  <si>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</si>
  <si>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</si>
  <si>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</si>
  <si>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</si>
  <si>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</si>
  <si>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</si>
  <si>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</si>
  <si>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</si>
  <si>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</si>
  <si>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</si>
  <si>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</si>
  <si>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</si>
  <si>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</si>
  <si>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</si>
  <si>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</si>
  <si>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</si>
  <si>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</si>
  <si>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</si>
  <si>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</si>
  <si>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</si>
  <si>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</si>
  <si>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</si>
  <si>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</si>
  <si>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</si>
  <si>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</si>
  <si>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</si>
  <si>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</si>
  <si>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</si>
  <si>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</si>
  <si>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</si>
  <si>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</si>
  <si>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</si>
  <si>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</si>
  <si>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</si>
  <si>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</si>
  <si>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</si>
  <si>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</si>
  <si>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</si>
  <si>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</si>
  <si>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</si>
  <si>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</si>
  <si>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</si>
  <si>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</si>
  <si>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</si>
  <si>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</si>
  <si>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</si>
  <si>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</si>
  <si>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</si>
  <si>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</si>
  <si>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</si>
  <si>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</si>
  <si>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</si>
  <si>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</si>
  <si>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</si>
  <si>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</si>
  <si>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</si>
  <si>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</si>
  <si>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</si>
  <si>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</si>
  <si>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</si>
  <si>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</si>
  <si>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</si>
  <si>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</si>
  <si>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</si>
  <si>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</si>
  <si>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</si>
  <si>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</si>
  <si>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</si>
  <si>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</si>
  <si>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</si>
  <si>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</si>
  <si>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</si>
  <si>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</si>
  <si>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</si>
  <si>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</si>
  <si>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</si>
  <si>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</si>
  <si>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</si>
  <si>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</si>
  <si>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</si>
  <si>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</si>
  <si>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</si>
  <si>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</si>
  <si>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</si>
  <si>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</si>
  <si>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</si>
  <si>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</si>
  <si>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</si>
  <si>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</si>
  <si>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</si>
  <si>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</si>
  <si>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</si>
  <si>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</si>
  <si>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</si>
  <si>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</si>
  <si>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</si>
  <si>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</si>
  <si>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</si>
  <si>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</si>
  <si>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</si>
  <si>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</si>
  <si>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</si>
  <si>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</si>
  <si>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</si>
  <si>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</si>
  <si>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</si>
  <si>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</si>
  <si>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</si>
  <si>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</si>
  <si>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</si>
  <si>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</si>
  <si>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</si>
  <si>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</si>
  <si>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</si>
  <si>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</si>
  <si>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</si>
  <si>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</si>
  <si>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</si>
  <si>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</si>
  <si>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</si>
  <si>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</si>
  <si>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</si>
  <si>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</si>
  <si>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</si>
  <si>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</si>
  <si>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</si>
  <si>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</si>
  <si>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</si>
  <si>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</si>
  <si>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</si>
  <si>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</si>
  <si>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</si>
  <si>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</si>
  <si>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</si>
  <si>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</si>
  <si>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</si>
  <si>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</si>
  <si>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</si>
  <si>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</si>
  <si>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</si>
  <si>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</si>
  <si>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</si>
  <si>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</si>
  <si>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</si>
  <si>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</si>
  <si>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</si>
  <si>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</si>
  <si>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</si>
  <si>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</si>
  <si>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</si>
  <si>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</si>
  <si>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</si>
  <si>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</si>
  <si>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</si>
  <si>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</si>
  <si>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</si>
  <si>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</si>
  <si>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</si>
  <si>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</si>
  <si>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</si>
  <si>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</si>
  <si>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</si>
  <si>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</si>
  <si>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</si>
  <si>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</si>
  <si>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</si>
  <si>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</si>
  <si>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</si>
  <si>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</si>
  <si>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</si>
  <si>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</si>
  <si>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</si>
  <si>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</si>
  <si>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</si>
  <si>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</si>
  <si>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</si>
  <si>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</si>
  <si>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</si>
  <si>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</si>
  <si>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</si>
  <si>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</si>
  <si>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</si>
  <si>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</si>
  <si>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</si>
  <si>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</si>
  <si>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</si>
  <si>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</si>
  <si>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</si>
  <si>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</si>
  <si>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</si>
  <si>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</si>
  <si>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</si>
  <si>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</si>
  <si>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</si>
  <si>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</si>
  <si>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</si>
  <si>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</si>
  <si>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</si>
  <si>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</si>
  <si>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</si>
  <si>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</si>
  <si>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</si>
  <si>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</si>
  <si>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</si>
  <si>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</si>
  <si>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</si>
  <si>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</si>
  <si>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</si>
  <si>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</si>
  <si>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</si>
  <si>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</si>
  <si>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</si>
  <si>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</si>
  <si>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</si>
  <si>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</si>
  <si>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</si>
  <si>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</si>
  <si>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</si>
  <si>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</si>
  <si>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</si>
  <si>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</si>
  <si>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</si>
  <si>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</si>
  <si>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</si>
  <si>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</si>
  <si>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</si>
  <si>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</si>
  <si>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</si>
  <si>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</si>
  <si>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</si>
  <si>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</si>
  <si>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</si>
  <si>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</si>
  <si>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</si>
  <si>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</si>
  <si>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</si>
  <si>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</si>
  <si>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</si>
  <si>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</si>
  <si>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</si>
  <si>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</si>
  <si>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</si>
  <si>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</si>
  <si>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</si>
  <si>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</si>
  <si>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</si>
  <si>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</si>
  <si>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</si>
  <si>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</si>
  <si>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</si>
  <si>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</si>
  <si>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</si>
  <si>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</si>
  <si>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</si>
  <si>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</si>
  <si>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</si>
  <si>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</si>
  <si>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</si>
  <si>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</si>
  <si>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</si>
  <si>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</si>
  <si>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</si>
  <si>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</si>
  <si>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</si>
  <si>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</si>
  <si>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</si>
  <si>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</si>
  <si>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</si>
  <si>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</si>
  <si>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</si>
  <si>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</si>
  <si>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</si>
  <si>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</si>
  <si>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</si>
  <si>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</si>
  <si>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</si>
  <si>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</si>
  <si>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</si>
  <si>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</si>
  <si>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</si>
  <si>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</si>
  <si>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</si>
  <si>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</si>
  <si>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</si>
  <si>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</si>
  <si>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</si>
  <si>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</si>
  <si>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</si>
  <si>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</si>
  <si>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</si>
  <si>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</si>
  <si>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</si>
  <si>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</si>
  <si>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</si>
  <si>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</si>
  <si>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</si>
  <si>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</si>
  <si>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</si>
  <si>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</si>
  <si>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</si>
  <si>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</si>
  <si>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</si>
  <si>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</si>
  <si>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</si>
  <si>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</si>
  <si>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</si>
  <si>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</si>
  <si>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</si>
  <si>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</si>
  <si>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</si>
  <si>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</si>
  <si>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</si>
  <si>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</si>
  <si>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</si>
  <si>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</si>
  <si>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</si>
  <si>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</si>
  <si>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</si>
  <si>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</si>
  <si>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</si>
  <si>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</si>
  <si>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</si>
  <si>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</si>
  <si>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</si>
  <si>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</si>
  <si>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</si>
  <si>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</si>
  <si>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</si>
  <si>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</si>
  <si>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</si>
  <si>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</si>
  <si>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</si>
  <si>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</si>
  <si>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</si>
  <si>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</si>
  <si>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</si>
  <si>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</si>
  <si>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</si>
  <si>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</si>
  <si>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</si>
  <si>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</si>
  <si>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</si>
  <si>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</si>
  <si>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</si>
  <si>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</si>
  <si>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</si>
  <si>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</si>
  <si>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</si>
  <si>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</si>
  <si>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</si>
  <si>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</si>
  <si>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</si>
  <si>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</si>
  <si>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</si>
  <si>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</si>
  <si>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</si>
  <si>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</si>
  <si>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</si>
  <si>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</si>
  <si>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</si>
  <si>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</si>
  <si>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</si>
  <si>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</si>
  <si>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</si>
  <si>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</si>
  <si>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</si>
  <si>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</si>
  <si>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</si>
  <si>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</si>
  <si>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</si>
  <si>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</si>
  <si>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</si>
  <si>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</si>
  <si>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</si>
  <si>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</si>
  <si>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</si>
  <si>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</si>
  <si>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</si>
  <si>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</si>
  <si>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</si>
  <si>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</si>
  <si>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</si>
  <si>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</si>
  <si>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</si>
  <si>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</si>
  <si>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</si>
  <si>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</si>
  <si>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</si>
  <si>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</si>
  <si>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</si>
  <si>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</si>
  <si>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</si>
  <si>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</si>
  <si>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</si>
  <si>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</si>
  <si>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</si>
  <si>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</si>
  <si>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</si>
  <si>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</si>
  <si>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</si>
  <si>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</si>
  <si>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</si>
  <si>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</si>
  <si>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</si>
  <si>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</si>
  <si>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</si>
  <si>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</si>
  <si>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</si>
  <si>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</si>
  <si>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</si>
  <si>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</si>
  <si>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</si>
  <si>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</si>
  <si>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</si>
  <si>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</si>
  <si>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</si>
  <si>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</si>
  <si>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</si>
  <si>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</si>
  <si>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</si>
  <si>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</si>
  <si>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</si>
  <si>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</si>
  <si>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</si>
  <si>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</si>
  <si>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</si>
  <si>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</si>
  <si>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</si>
  <si>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</si>
  <si>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</si>
  <si>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</si>
  <si>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</si>
  <si>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</si>
  <si>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</si>
  <si>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</si>
  <si>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</si>
  <si>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</si>
  <si>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</si>
  <si>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</si>
  <si>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</si>
  <si>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</si>
  <si>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</si>
  <si>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</si>
  <si>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</si>
  <si>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</si>
  <si>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</si>
  <si>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</si>
  <si>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</si>
  <si>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</si>
  <si>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</si>
  <si>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</si>
  <si>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</si>
  <si>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</si>
  <si>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</si>
  <si>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</si>
  <si>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</si>
  <si>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</si>
  <si>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</si>
  <si>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</si>
  <si>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</si>
  <si>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</si>
  <si>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</si>
  <si>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</si>
  <si>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</si>
  <si>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</si>
  <si>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</si>
  <si>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</si>
  <si>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</si>
  <si>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</si>
  <si>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</si>
  <si>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</si>
  <si>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</si>
  <si>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</si>
  <si>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</si>
  <si>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</si>
  <si>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</si>
  <si>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</si>
  <si>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</si>
  <si>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</si>
  <si>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</si>
  <si>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</si>
  <si>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</si>
  <si>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</si>
  <si>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</si>
  <si>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</si>
  <si>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</si>
  <si>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</si>
  <si>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</si>
  <si>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</si>
  <si>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</si>
  <si>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</si>
  <si>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</si>
  <si>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</si>
  <si>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</si>
  <si>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</si>
  <si>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</si>
  <si>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</si>
  <si>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</si>
  <si>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</si>
  <si>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</si>
  <si>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</si>
  <si>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</si>
  <si>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</si>
  <si>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</si>
  <si>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</si>
  <si>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</si>
  <si>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</si>
  <si>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</si>
  <si>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</si>
  <si>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</si>
  <si>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</si>
  <si>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</si>
  <si>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</si>
  <si>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</si>
  <si>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</si>
  <si>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</si>
  <si>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</si>
  <si>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</si>
  <si>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</si>
  <si>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</si>
  <si>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</si>
  <si>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</si>
  <si>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</si>
  <si>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</si>
  <si>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</si>
  <si>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</si>
  <si>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</si>
  <si>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</si>
  <si>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</si>
  <si>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</si>
  <si>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</si>
  <si>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</si>
  <si>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</si>
  <si>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</si>
  <si>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</si>
  <si>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</si>
  <si>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</si>
  <si>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</si>
  <si>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</si>
  <si>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</si>
  <si>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</si>
  <si>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</si>
  <si>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</si>
  <si>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</si>
  <si>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</si>
  <si>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</si>
  <si>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</si>
  <si>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</si>
  <si>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</si>
  <si>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</si>
  <si>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</si>
  <si>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</si>
  <si>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</si>
  <si>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</si>
  <si>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</si>
  <si>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</si>
  <si>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</si>
  <si>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</si>
  <si>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</si>
  <si>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</si>
  <si>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</si>
  <si>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</si>
  <si>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</si>
  <si>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</si>
  <si>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</si>
  <si>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</si>
  <si>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</si>
  <si>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</si>
  <si>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</si>
  <si>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</si>
  <si>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</si>
  <si>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</si>
  <si>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</si>
  <si>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</si>
  <si>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</si>
  <si>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</si>
  <si>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</si>
  <si>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</si>
  <si>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</si>
  <si>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</si>
  <si>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</si>
  <si>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</si>
  <si>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</si>
  <si>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</si>
  <si>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</si>
  <si>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</si>
  <si>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</si>
  <si>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</si>
  <si>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</si>
  <si>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</si>
  <si>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</si>
  <si>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</si>
  <si>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</si>
  <si>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</si>
  <si>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</si>
  <si>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</si>
  <si>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</si>
  <si>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</si>
  <si>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</si>
  <si>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</si>
  <si>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</si>
  <si>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</si>
  <si>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</si>
  <si>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</si>
  <si>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</si>
  <si>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</si>
  <si>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</si>
  <si>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</si>
  <si>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</si>
  <si>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</si>
  <si>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</si>
  <si>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</si>
  <si>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</si>
  <si>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</si>
  <si>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</si>
  <si>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</si>
  <si>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</si>
  <si>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</si>
  <si>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</si>
  <si>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</si>
  <si>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</si>
  <si>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</si>
  <si>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</si>
  <si>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</si>
  <si>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</si>
  <si>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</si>
  <si>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</si>
  <si>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</si>
  <si>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</si>
  <si>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</si>
  <si>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</si>
  <si>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</si>
  <si>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</si>
  <si>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</si>
  <si>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</si>
  <si>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</si>
  <si>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</si>
  <si>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</si>
  <si>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</si>
  <si>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</si>
  <si>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</si>
  <si>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</si>
  <si>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</si>
  <si>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</si>
  <si>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</si>
  <si>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</si>
  <si>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</si>
  <si>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</si>
  <si>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</si>
  <si>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</si>
  <si>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</si>
  <si>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</si>
  <si>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</si>
  <si>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</si>
  <si>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</si>
  <si>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</si>
  <si>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</si>
  <si>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</si>
  <si>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</si>
  <si>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</si>
  <si>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</si>
  <si>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</si>
  <si>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</si>
  <si>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</si>
  <si>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</si>
  <si>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</si>
  <si>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</si>
  <si>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</si>
  <si>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</si>
  <si>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</si>
  <si>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</si>
  <si>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</si>
  <si>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</si>
  <si>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</si>
  <si>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</si>
  <si>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</si>
  <si>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</si>
  <si>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</si>
  <si>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</si>
  <si>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</si>
  <si>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</si>
  <si>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</si>
  <si>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</si>
  <si>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</si>
  <si>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</si>
  <si>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</si>
  <si>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</si>
  <si>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</si>
  <si>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</si>
  <si>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</si>
  <si>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</si>
  <si>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</si>
  <si>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</si>
  <si>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</si>
  <si>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</si>
  <si>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</si>
  <si>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</si>
  <si>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</si>
  <si>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</si>
  <si>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</si>
  <si>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</si>
  <si>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</si>
  <si>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</si>
  <si>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</si>
  <si>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</si>
  <si>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</si>
  <si>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</si>
  <si>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</si>
  <si>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</si>
  <si>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</si>
  <si>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</si>
  <si>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</si>
  <si>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</si>
  <si>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</si>
  <si>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</si>
  <si>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</si>
  <si>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</si>
  <si>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</si>
  <si>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</si>
  <si>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</si>
  <si>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</si>
  <si>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</si>
  <si>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</si>
  <si>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</si>
  <si>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</si>
  <si>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</si>
  <si>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</si>
  <si>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</si>
  <si>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</si>
  <si>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</si>
  <si>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</si>
  <si>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</si>
  <si>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</si>
  <si>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</si>
  <si>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</si>
  <si>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</si>
  <si>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</si>
  <si>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</si>
  <si>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</si>
  <si>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</si>
  <si>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</si>
  <si>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</si>
  <si>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</si>
  <si>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</si>
  <si>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</si>
  <si>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</si>
  <si>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</si>
  <si>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</si>
  <si>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</si>
  <si>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</si>
  <si>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</si>
  <si>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</si>
  <si>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</si>
  <si>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</si>
  <si>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</si>
  <si>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</si>
  <si>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</si>
  <si>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</si>
  <si>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</si>
  <si>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</si>
  <si>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</si>
  <si>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</si>
  <si>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</si>
  <si>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</si>
  <si>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</si>
  <si>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</si>
  <si>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</si>
  <si>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</si>
  <si>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</si>
  <si>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</si>
  <si>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</si>
  <si>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</si>
  <si>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</si>
  <si>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</si>
  <si>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</si>
  <si>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</si>
  <si>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</si>
  <si>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</si>
  <si>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</si>
  <si>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</si>
  <si>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</si>
  <si>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</si>
  <si>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</si>
  <si>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</si>
  <si>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</si>
  <si>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</si>
  <si>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</si>
  <si>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</si>
  <si>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</si>
  <si>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</si>
  <si>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</si>
  <si>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</si>
  <si>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</si>
  <si>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</si>
  <si>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</si>
  <si>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</si>
  <si>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</si>
  <si>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</si>
  <si>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</si>
  <si>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</si>
  <si>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</si>
  <si>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</si>
  <si>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</si>
  <si>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</si>
  <si>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</si>
  <si>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</si>
  <si>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</si>
  <si>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</si>
  <si>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</si>
  <si>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</si>
  <si>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</si>
  <si>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</si>
  <si>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</si>
  <si>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</si>
  <si>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</si>
  <si>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</si>
  <si>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</si>
  <si>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</si>
  <si>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</si>
  <si>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</si>
  <si>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</si>
  <si>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</si>
  <si>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</si>
  <si>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</si>
  <si>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</si>
  <si>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</si>
  <si>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</si>
  <si>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</si>
  <si>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</si>
  <si>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</si>
  <si>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</si>
  <si>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</si>
  <si>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</si>
  <si>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</si>
  <si>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</si>
  <si>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</si>
  <si>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</si>
  <si>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</si>
  <si>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</si>
  <si>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</si>
  <si>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</si>
  <si>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</si>
  <si>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</si>
  <si>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</si>
  <si>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</si>
  <si>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</si>
  <si>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</si>
  <si>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</si>
  <si>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</si>
  <si>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</si>
  <si>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</si>
  <si>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</si>
  <si>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</si>
  <si>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</si>
  <si>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</si>
  <si>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</si>
  <si>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</si>
  <si>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</si>
  <si>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</si>
  <si>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</si>
  <si>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</si>
  <si>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</si>
  <si>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</si>
  <si>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</si>
  <si>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</si>
  <si>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</si>
  <si>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</si>
  <si>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</si>
  <si>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</si>
  <si>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</si>
  <si>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</si>
  <si>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</si>
  <si>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</si>
  <si>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</si>
  <si>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</si>
  <si>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</si>
  <si>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</si>
  <si>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</si>
  <si>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</si>
  <si>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</si>
  <si>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</si>
  <si>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</si>
  <si>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</si>
  <si>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</si>
  <si>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</si>
  <si>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</si>
  <si>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</si>
  <si>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</si>
  <si>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</si>
  <si>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</si>
  <si>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</si>
  <si>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</si>
  <si>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</si>
  <si>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</si>
  <si>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</si>
  <si>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</si>
  <si>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</si>
  <si>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</si>
  <si>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</si>
  <si>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</si>
  <si>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</si>
  <si>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</si>
  <si>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</si>
  <si>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</si>
  <si>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</si>
  <si>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</si>
  <si>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</si>
  <si>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</si>
  <si>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</si>
  <si>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</si>
  <si>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</si>
  <si>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</si>
  <si>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</si>
  <si>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</si>
  <si>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</si>
  <si>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</si>
  <si>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</si>
  <si>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</si>
  <si>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</si>
  <si>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</si>
  <si>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</si>
  <si>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</si>
  <si>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</si>
  <si>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</si>
  <si>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</si>
  <si>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</si>
  <si>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</si>
  <si>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</si>
  <si>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</si>
  <si>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</si>
  <si>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</si>
  <si>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</si>
  <si>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</si>
  <si>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</si>
  <si>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</si>
  <si>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</si>
  <si>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</si>
  <si>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</si>
  <si>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</si>
  <si>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</si>
  <si>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</si>
  <si>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</si>
  <si>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</si>
  <si>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</si>
  <si>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</si>
  <si>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</si>
  <si>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</si>
  <si>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</si>
  <si>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</si>
  <si>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</si>
  <si>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</si>
  <si>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</si>
  <si>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</si>
  <si>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</si>
  <si>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</si>
  <si>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</si>
  <si>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</si>
  <si>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</si>
  <si>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</si>
  <si>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</si>
  <si>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</si>
  <si>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</si>
  <si>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</si>
  <si>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</si>
  <si>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</si>
  <si>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</si>
  <si>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</si>
  <si>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</si>
  <si>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</si>
  <si>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</si>
  <si>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</si>
  <si>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</si>
  <si>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</si>
  <si>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</si>
  <si>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</si>
  <si>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</si>
  <si>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</si>
  <si>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</si>
  <si>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</si>
  <si>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</si>
  <si>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</si>
  <si>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</si>
  <si>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</si>
  <si>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</si>
  <si>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</si>
  <si>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</si>
  <si>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</si>
  <si>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</si>
  <si>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</si>
  <si>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</si>
  <si>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</si>
  <si>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</si>
  <si>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</si>
  <si>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</si>
  <si>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</si>
  <si>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</si>
  <si>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</si>
  <si>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</si>
  <si>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</si>
  <si>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</si>
  <si>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</si>
  <si>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</si>
  <si>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</si>
  <si>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</si>
  <si>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</si>
  <si>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</si>
  <si>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</si>
  <si>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</si>
  <si>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</si>
  <si>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</si>
  <si>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</si>
  <si>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</si>
  <si>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</si>
  <si>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</si>
  <si>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</si>
  <si>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</si>
  <si>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</si>
  <si>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</si>
  <si>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</si>
  <si>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</si>
  <si>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</si>
  <si>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</si>
  <si>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</si>
  <si>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</si>
  <si>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</si>
  <si>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</si>
  <si>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</si>
  <si>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</si>
  <si>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</si>
  <si>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</si>
  <si>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</si>
  <si>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</si>
  <si>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</si>
  <si>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</si>
  <si>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</si>
  <si>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</si>
  <si>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</si>
  <si>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</si>
  <si>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</si>
  <si>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</si>
  <si>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</si>
  <si>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</si>
  <si>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</si>
  <si>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</si>
  <si>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</si>
  <si>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</si>
  <si>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</si>
  <si>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</si>
  <si>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</si>
  <si>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</si>
  <si>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</si>
  <si>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</si>
  <si>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</si>
  <si>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</si>
  <si>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</si>
  <si>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</si>
  <si>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</si>
  <si>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</si>
  <si>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</si>
  <si>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</si>
  <si>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</si>
  <si>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</si>
  <si>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</si>
  <si>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</si>
  <si>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</si>
  <si>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</si>
  <si>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</si>
  <si>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</si>
  <si>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</si>
  <si>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</si>
  <si>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</si>
  <si>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</si>
  <si>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</si>
  <si>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</si>
  <si>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</si>
  <si>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</si>
  <si>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</si>
  <si>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</si>
  <si>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</si>
  <si>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</si>
  <si>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</si>
  <si>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</si>
  <si>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</si>
  <si>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</si>
  <si>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</si>
  <si>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</si>
  <si>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</si>
  <si>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</si>
  <si>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</si>
  <si>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</si>
  <si>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</si>
  <si>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</si>
  <si>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</si>
  <si>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</si>
  <si>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</si>
  <si>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</si>
  <si>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</si>
  <si>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</si>
  <si>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</si>
  <si>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</si>
  <si>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</si>
  <si>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</si>
  <si>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</si>
  <si>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</si>
  <si>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</si>
  <si>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</si>
  <si>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</si>
  <si>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</si>
  <si>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</si>
  <si>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</si>
  <si>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</si>
  <si>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</si>
  <si>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</si>
  <si>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</si>
  <si>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</si>
  <si>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</si>
  <si>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</si>
  <si>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</si>
  <si>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</si>
  <si>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</si>
  <si>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</si>
  <si>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</si>
  <si>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</si>
  <si>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</si>
  <si>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</si>
  <si>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</si>
  <si>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</si>
  <si>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</si>
  <si>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</si>
  <si>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</si>
  <si>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</si>
  <si>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</si>
  <si>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</si>
  <si>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</si>
  <si>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</si>
  <si>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</si>
  <si>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</si>
  <si>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</si>
  <si>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</si>
  <si>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</si>
  <si>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</si>
  <si>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</si>
  <si>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</si>
  <si>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</si>
  <si>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</si>
  <si>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</si>
  <si>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</si>
  <si>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</si>
  <si>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</si>
  <si>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</si>
  <si>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</si>
  <si>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</si>
  <si>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</si>
  <si>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</si>
  <si>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</si>
  <si>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</si>
  <si>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</si>
  <si>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</si>
  <si>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</si>
  <si>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</si>
  <si>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</si>
  <si>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</si>
  <si>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</si>
  <si>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</si>
  <si>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</si>
  <si>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</si>
  <si>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</si>
  <si>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</si>
  <si>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</si>
  <si>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</si>
  <si>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</si>
  <si>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</si>
  <si>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</si>
  <si>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</si>
  <si>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</si>
  <si>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</si>
  <si>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</si>
  <si>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</si>
  <si>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</si>
  <si>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</si>
  <si>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</si>
  <si>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</si>
  <si>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</si>
  <si>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</si>
  <si>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</si>
  <si>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</si>
  <si>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</si>
  <si>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</si>
  <si>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</si>
  <si>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</si>
  <si>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</si>
  <si>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</si>
  <si>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</si>
  <si>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</si>
  <si>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</si>
  <si>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</si>
  <si>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</si>
  <si>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</si>
  <si>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</si>
  <si>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</si>
  <si>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</si>
  <si>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</si>
  <si>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</si>
  <si>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</si>
  <si>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</si>
  <si>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</si>
  <si>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</si>
  <si>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</si>
  <si>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</si>
  <si>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</si>
  <si>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</si>
  <si>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</si>
  <si>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</si>
  <si>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</si>
  <si>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</si>
  <si>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</si>
  <si>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</si>
  <si>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</si>
  <si>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</si>
  <si>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</si>
  <si>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</si>
  <si>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</si>
  <si>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</si>
  <si>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</si>
  <si>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</si>
  <si>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</si>
  <si>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</si>
  <si>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</si>
  <si>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</si>
  <si>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</si>
  <si>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</si>
  <si>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</si>
  <si>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</si>
  <si>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</si>
  <si>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</si>
  <si>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</si>
  <si>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</si>
  <si>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</si>
  <si>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</si>
  <si>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</si>
  <si>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</si>
  <si>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</si>
  <si>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</si>
  <si>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</si>
  <si>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</si>
  <si>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</si>
  <si>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</si>
  <si>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</si>
  <si>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</si>
  <si>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</si>
  <si>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</si>
  <si>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</si>
  <si>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</si>
  <si>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</si>
  <si>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</si>
  <si>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</si>
  <si>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</si>
  <si>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</si>
  <si>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</si>
  <si>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</si>
  <si>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</si>
  <si>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</si>
  <si>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</si>
  <si>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</si>
  <si>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</si>
  <si>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</si>
  <si>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</si>
  <si>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</si>
  <si>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</si>
  <si>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</si>
  <si>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</si>
  <si>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</si>
  <si>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</si>
  <si>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</si>
  <si>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</si>
  <si>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</si>
  <si>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charset val="134"/>
      </rPr>
      <t>网站：</t>
    </r>
    <r>
      <rPr>
        <sz val="11"/>
        <rFont val="Verdana"/>
        <family val="2"/>
      </rPr>
      <t>(http://www.responsiblemineralsinitiative.org/)</t>
    </r>
  </si>
  <si>
    <r>
      <t>公司资料填写说明（第</t>
    </r>
    <r>
      <rPr>
        <sz val="11"/>
        <rFont val="Verdana"/>
        <family val="2"/>
      </rPr>
      <t>8-22</t>
    </r>
    <r>
      <rPr>
        <sz val="11"/>
        <rFont val="SimSun"/>
        <charset val="134"/>
      </rPr>
      <t>行）。只限英文作答</t>
    </r>
  </si>
  <si>
    <r>
      <t>注：带星号（</t>
    </r>
    <r>
      <rPr>
        <sz val="11"/>
        <rFont val="Verdana"/>
        <family val="2"/>
      </rPr>
      <t>*</t>
    </r>
    <r>
      <rPr>
        <sz val="11"/>
        <rFont val="SimSun"/>
        <charset val="134"/>
      </rPr>
      <t>）的栏目必须填写</t>
    </r>
  </si>
  <si>
    <r>
      <rPr>
        <sz val="11"/>
        <rFont val="Verdana"/>
        <family val="2"/>
      </rPr>
      <t xml:space="preserve">3. </t>
    </r>
    <r>
      <rPr>
        <sz val="11"/>
        <rFont val="SimSun"/>
        <charset val="134"/>
      </rPr>
      <t>输入贵公司的唯一识别序号或编号
（</t>
    </r>
    <r>
      <rPr>
        <sz val="11"/>
        <rFont val="Verdana"/>
        <family val="2"/>
      </rPr>
      <t>DUNS</t>
    </r>
    <r>
      <rPr>
        <sz val="11"/>
        <rFont val="SimSun"/>
        <charset val="134"/>
      </rPr>
      <t>号码，</t>
    </r>
    <r>
      <rPr>
        <sz val="11"/>
        <rFont val="Verdana"/>
        <family val="2"/>
      </rPr>
      <t>VAT</t>
    </r>
    <r>
      <rPr>
        <sz val="11"/>
        <rFont val="SimSun"/>
        <charset val="134"/>
      </rPr>
      <t>号码，客户特定识别码等）</t>
    </r>
  </si>
  <si>
    <r>
      <rPr>
        <sz val="11"/>
        <rFont val="Verdana"/>
        <family val="2"/>
      </rPr>
      <t>4.</t>
    </r>
    <r>
      <rPr>
        <sz val="11"/>
        <rFont val="SimSun"/>
        <charset val="134"/>
      </rPr>
      <t xml:space="preserve"> 输入唯一识别序号或编号的出处 （如“</t>
    </r>
    <r>
      <rPr>
        <sz val="11"/>
        <rFont val="Verdana"/>
        <family val="2"/>
      </rPr>
      <t>DUNS</t>
    </r>
    <r>
      <rPr>
        <sz val="11"/>
        <rFont val="SimSun"/>
        <charset val="134"/>
      </rPr>
      <t>”，“</t>
    </r>
    <r>
      <rPr>
        <sz val="11"/>
        <rFont val="Verdana"/>
        <family val="2"/>
      </rPr>
      <t>VAT</t>
    </r>
    <r>
      <rPr>
        <sz val="11"/>
        <rFont val="SimSun"/>
        <charset val="134"/>
      </rPr>
      <t>”，“客户”等）</t>
    </r>
  </si>
  <si>
    <r>
      <rPr>
        <sz val="11"/>
        <rFont val="Verdana"/>
        <family val="2"/>
      </rPr>
      <t>14.</t>
    </r>
    <r>
      <rPr>
        <sz val="11"/>
        <rFont val="SimSun"/>
        <charset val="134"/>
      </rPr>
      <t xml:space="preserve"> 申报人应按“公司名-年月日.</t>
    </r>
    <r>
      <rPr>
        <sz val="11"/>
        <rFont val="Verdana"/>
        <family val="2"/>
      </rPr>
      <t>xlsx</t>
    </r>
    <r>
      <rPr>
        <sz val="11"/>
        <rFont val="SimSun"/>
        <charset val="134"/>
      </rPr>
      <t>”
格式来命名并存档本报告。（日期格式为年-月-日）</t>
    </r>
  </si>
  <si>
    <r>
      <t xml:space="preserve">六个申报范围问题的答复说明（第 </t>
    </r>
    <r>
      <rPr>
        <sz val="11"/>
        <rFont val="Verdana"/>
        <family val="2"/>
      </rPr>
      <t>24 - 56</t>
    </r>
    <r>
      <rPr>
        <sz val="11"/>
        <rFont val="SimSun"/>
        <charset val="134"/>
      </rPr>
      <t xml:space="preserve"> 行）。
仅以</t>
    </r>
    <r>
      <rPr>
        <b/>
        <sz val="11"/>
        <rFont val="SimSun"/>
        <charset val="134"/>
      </rPr>
      <t>英文</t>
    </r>
    <r>
      <rPr>
        <sz val="11"/>
        <rFont val="SimSun"/>
        <charset val="134"/>
      </rPr>
      <t>提供答复</t>
    </r>
  </si>
  <si>
    <r>
      <rPr>
        <sz val="11"/>
        <rFont val="Verdana"/>
        <family val="2"/>
      </rPr>
      <t xml:space="preserve">1. </t>
    </r>
    <r>
      <rPr>
        <sz val="11"/>
        <rFont val="SimSun"/>
        <charset val="134"/>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</si>
  <si>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charset val="134"/>
      </rPr>
      <t xml:space="preserve"> 回答说明（</t>
    </r>
    <r>
      <rPr>
        <sz val="11"/>
        <rFont val="Verdana"/>
        <family val="2"/>
      </rPr>
      <t>63 - 79</t>
    </r>
    <r>
      <rPr>
        <sz val="11"/>
        <rFont val="SimSun"/>
        <charset val="134"/>
      </rPr>
      <t xml:space="preserve"> 行）。如果对问题 </t>
    </r>
    <r>
      <rPr>
        <sz val="11"/>
        <rFont val="Verdana"/>
        <family val="2"/>
      </rPr>
      <t>1</t>
    </r>
    <r>
      <rPr>
        <sz val="11"/>
        <rFont val="SimSun"/>
        <charset val="134"/>
      </rPr>
      <t xml:space="preserve"> 就任何金属的答复为
“是”，必须回答问题 </t>
    </r>
    <r>
      <rPr>
        <sz val="11"/>
        <rFont val="Verdana"/>
        <family val="2"/>
      </rPr>
      <t>A</t>
    </r>
    <r>
      <rPr>
        <sz val="11"/>
        <rFont val="SimSun"/>
        <charset val="134"/>
      </rPr>
      <t xml:space="preserve"> 至 </t>
    </r>
    <r>
      <rPr>
        <sz val="11"/>
        <rFont val="Verdana"/>
        <family val="2"/>
      </rPr>
      <t>I</t>
    </r>
    <r>
      <rPr>
        <sz val="11"/>
        <rFont val="SimSun"/>
        <charset val="134"/>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</si>
  <si>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charset val="134"/>
      </rPr>
      <t xml:space="preserve">
问题 </t>
    </r>
    <r>
      <rPr>
        <sz val="11"/>
        <rFont val="Verdana"/>
        <family val="2"/>
      </rPr>
      <t>A – I</t>
    </r>
    <r>
      <rPr>
        <sz val="11"/>
        <rFont val="SimSun"/>
        <charset val="134"/>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</si>
  <si>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charset val="134"/>
      </rPr>
      <t>）列表示此区域必须填写。</t>
    </r>
  </si>
  <si>
    <r>
      <rPr>
        <sz val="11"/>
        <rFont val="Verdana"/>
        <family val="2"/>
      </rPr>
      <t xml:space="preserve">1. </t>
    </r>
    <r>
      <rPr>
        <sz val="11"/>
        <rFont val="SimSun"/>
        <charset val="134"/>
      </rPr>
      <t xml:space="preserve">冶炼厂识别输入列－如果您知道冶炼厂
识别号码，则在 </t>
    </r>
    <r>
      <rPr>
        <sz val="11"/>
        <rFont val="Verdana"/>
        <family val="2"/>
      </rPr>
      <t>A</t>
    </r>
    <r>
      <rPr>
        <sz val="11"/>
        <rFont val="SimSun"/>
        <charset val="134"/>
      </rPr>
      <t xml:space="preserve"> 列输入号码（</t>
    </r>
    <r>
      <rPr>
        <sz val="11"/>
        <rFont val="Verdana"/>
        <family val="2"/>
      </rPr>
      <t>B、C、D、
E、F、G、I</t>
    </r>
    <r>
      <rPr>
        <sz val="11"/>
        <rFont val="SimSun"/>
        <charset val="134"/>
      </rPr>
      <t xml:space="preserve"> 和 </t>
    </r>
    <r>
      <rPr>
        <sz val="11"/>
        <rFont val="Verdana"/>
        <family val="2"/>
      </rPr>
      <t>J</t>
    </r>
    <r>
      <rPr>
        <sz val="11"/>
        <rFont val="SimSun"/>
        <charset val="134"/>
      </rPr>
      <t xml:space="preserve"> 列将自动填入）。</t>
    </r>
    <r>
      <rPr>
        <sz val="11"/>
        <rFont val="Verdana"/>
        <family val="2"/>
      </rPr>
      <t>A</t>
    </r>
    <r>
      <rPr>
        <sz val="11"/>
        <rFont val="SimSun"/>
        <charset val="134"/>
      </rPr>
      <t xml:space="preserve"> 列不会自动填入。</t>
    </r>
  </si>
  <si>
    <r>
      <rPr>
        <sz val="11"/>
        <rFont val="Verdana"/>
        <family val="2"/>
      </rPr>
      <t>2.</t>
    </r>
    <r>
      <rPr>
        <sz val="11"/>
        <rFont val="SimSun"/>
        <charset val="134"/>
      </rPr>
      <t xml:space="preserve"> 金属（</t>
    </r>
    <r>
      <rPr>
        <vertAlign val="superscript"/>
        <sz val="11"/>
        <rFont val="Verdana"/>
        <family val="2"/>
      </rPr>
      <t>*</t>
    </r>
    <r>
      <rPr>
        <sz val="11"/>
        <rFont val="SimSun"/>
        <charset val="134"/>
      </rPr>
      <t xml:space="preserve">）- 在下拉菜单中选择
正在录入信息的冶炼厂所提炼的金属。 </t>
    </r>
  </si>
  <si>
    <r>
      <rPr>
        <sz val="11"/>
        <rFont val="Verdana"/>
        <family val="2"/>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</si>
  <si>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charset val="134"/>
      </rPr>
      <t xml:space="preserve"> 冶炼厂识别号码 -  </t>
    </r>
    <r>
      <rPr>
        <sz val="11"/>
        <rFont val="Verdana"/>
        <family val="2"/>
      </rPr>
      <t xml:space="preserve">F </t>
    </r>
    <r>
      <rPr>
        <sz val="11"/>
        <rFont val="SimSun"/>
        <charset val="134"/>
      </rPr>
      <t xml:space="preserve">列包括所有的
冶炼厂识别号码。如果在 </t>
    </r>
    <r>
      <rPr>
        <sz val="11"/>
        <rFont val="Verdana"/>
        <family val="2"/>
      </rPr>
      <t xml:space="preserve">C </t>
    </r>
    <r>
      <rPr>
        <sz val="11"/>
        <rFont val="SimSun"/>
        <charset val="134"/>
      </rPr>
      <t xml:space="preserve">列中选出冶炼厂
名称，此栏会自动填入。 </t>
    </r>
  </si>
  <si>
    <r>
      <rPr>
        <sz val="11"/>
        <rFont val="Verdana"/>
        <family val="2"/>
      </rPr>
      <t>8.</t>
    </r>
    <r>
      <rPr>
        <sz val="11"/>
        <rFont val="SimSun"/>
        <charset val="134"/>
      </rPr>
      <t xml:space="preserve"> 冶炼厂所在街道 - 提供冶炼厂所在街道的名称。</t>
    </r>
  </si>
  <si>
    <r>
      <rPr>
        <sz val="11"/>
        <rFont val="Verdana"/>
        <family val="2"/>
      </rPr>
      <t>9.</t>
    </r>
    <r>
      <rPr>
        <sz val="11"/>
        <rFont val="SimSun"/>
        <charset val="134"/>
      </rPr>
      <t xml:space="preserve"> 冶炼厂所在城市 - 提供冶炼厂所在城市的名称。</t>
    </r>
  </si>
  <si>
    <r>
      <rPr>
        <sz val="11"/>
        <rFont val="Verdana"/>
        <family val="2"/>
      </rPr>
      <t>10.</t>
    </r>
    <r>
      <rPr>
        <sz val="11"/>
        <rFont val="SimSun"/>
        <charset val="134"/>
      </rPr>
      <t xml:space="preserve"> 冶炼厂地点： 州/省（如适用）- 提供冶炼厂所在的州/省。</t>
    </r>
  </si>
  <si>
    <r>
      <rPr>
        <sz val="11"/>
        <rFont val="Verdana"/>
        <family val="2"/>
      </rPr>
      <t>11.</t>
    </r>
    <r>
      <rPr>
        <sz val="11"/>
        <rFont val="SimSun"/>
        <charset val="134"/>
      </rPr>
      <t xml:space="preserve"> 冶炼厂联系人姓名——钴报告模板 (</t>
    </r>
    <r>
      <rPr>
        <sz val="11"/>
        <rFont val="Verdana"/>
        <family val="2"/>
      </rPr>
      <t>CRT</t>
    </r>
    <r>
      <rPr>
        <sz val="11"/>
        <rFont val="SimSun"/>
        <charset val="134"/>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charset val="134"/>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</si>
  <si>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charset val="134"/>
      </rPr>
      <t xml:space="preserve"> 冶炼厂联系电邮地址 - 填入被确认为冶炼厂联系人的电邮地址作为冶炼厂联系信息。 例如： </t>
    </r>
    <r>
      <rPr>
        <sz val="11"/>
        <rFont val="Verdana"/>
        <family val="2"/>
      </rPr>
      <t>John.Smith@SmelterXXX.com</t>
    </r>
    <r>
      <rPr>
        <sz val="11"/>
        <rFont val="SimSun"/>
        <charset val="134"/>
      </rPr>
      <t xml:space="preserve">。         请在填写此栏前阅读冶炼厂联系名称指引。 </t>
    </r>
  </si>
  <si>
    <r>
      <rPr>
        <sz val="11"/>
        <rFont val="Verdana"/>
        <family val="2"/>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charset val="134"/>
      </rPr>
      <t xml:space="preserve"> 列回答“是”。</t>
    </r>
  </si>
  <si>
    <r>
      <rPr>
        <sz val="11"/>
        <rFont val="Verdana"/>
        <family val="2"/>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</si>
  <si>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charset val="134"/>
      </rPr>
      <t>表明冶炼厂是否仅从回收料或报废料资源
中获取冶炼过程的来料。此问题自由选择答
复。本问题的允许答复有：
- 是
- 否
- 不知道</t>
    </r>
  </si>
  <si>
    <r>
      <rPr>
        <sz val="11"/>
        <rFont val="Verdana"/>
        <family val="2"/>
      </rPr>
      <t>16.</t>
    </r>
    <r>
      <rPr>
        <sz val="11"/>
        <rFont val="SimSun"/>
        <charset val="134"/>
      </rPr>
      <t xml:space="preserve"> 注释 - 用自由的格式的文字栏来输入
任何有关冶炼厂的意见。例如：冶炼厂正在被
</t>
    </r>
    <r>
      <rPr>
        <sz val="11"/>
        <rFont val="Verdana"/>
        <family val="2"/>
      </rPr>
      <t>YYY</t>
    </r>
    <r>
      <rPr>
        <sz val="11"/>
        <rFont val="SimSun"/>
        <charset val="134"/>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</si>
  <si>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charset val="134"/>
      </rPr>
      <t xml:space="preserve"> 列中的“备注”并按照
指示操作。贵公司可以使用 </t>
    </r>
    <r>
      <rPr>
        <sz val="11"/>
        <rFont val="Verdana"/>
        <family val="2"/>
      </rPr>
      <t>D</t>
    </r>
    <r>
      <rPr>
        <sz val="11"/>
        <rFont val="SimSun"/>
        <charset val="134"/>
      </rPr>
      <t xml:space="preserve"> 列中的 </t>
    </r>
    <r>
      <rPr>
        <sz val="11"/>
        <rFont val="Verdana"/>
        <family val="2"/>
      </rPr>
      <t>URL</t>
    </r>
    <r>
      <rPr>
        <sz val="11"/>
        <rFont val="SimSun"/>
        <charset val="134"/>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</si>
  <si>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</si>
  <si>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charset val="134"/>
      </rPr>
      <t>不为目录或任何工具作任何的申述或保证。
目录和工具是依据“原样”和“现有”基础来提供。</t>
    </r>
    <r>
      <rPr>
        <sz val="11"/>
        <rFont val="Verdana"/>
        <family val="2"/>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</si>
  <si>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</si>
  <si>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charset val="134"/>
      </rPr>
      <t xml:space="preserve"> 因目录或任何工具
或及其使用而导致或产生的用户有过或者可能拥有或声称拥有的对 </t>
    </r>
    <r>
      <rPr>
        <sz val="11"/>
        <rFont val="Verdana"/>
        <family val="2"/>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charset val="134"/>
      </rPr>
      <t>以及其管理人员、董事、代理、
员工、志愿者、代表、承包商、继承人、指定人解除并永远免除责任；</t>
    </r>
    <r>
      <rPr>
        <sz val="11"/>
        <rFont val="Verdana"/>
        <family val="2"/>
      </rPr>
      <t>(b)</t>
    </r>
    <r>
      <rPr>
        <sz val="11"/>
        <rFont val="SimSun"/>
        <charset val="134"/>
      </rPr>
      <t xml:space="preserve"> 保护 </t>
    </r>
    <r>
      <rPr>
        <sz val="11"/>
        <rFont val="Verdana"/>
        <family val="2"/>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</si>
  <si>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</si>
  <si>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</si>
  <si>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</si>
  <si>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</si>
  <si>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</si>
  <si>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</si>
  <si>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</si>
  <si>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</si>
  <si>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</si>
  <si>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</si>
  <si>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</si>
  <si>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</si>
  <si>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charset val="134"/>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</si>
  <si>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</si>
  <si>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</si>
  <si>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charset val="134"/>
      </rPr>
      <t xml:space="preserve">年，是全球最大的
致力于在电子行业供应链中倡导企业责任的行业联盟。
</t>
    </r>
    <r>
      <rPr>
        <sz val="11"/>
        <rFont val="Verdana"/>
        <family val="2"/>
      </rPr>
      <t>(http://www.responsiblebusiness.org)</t>
    </r>
    <r>
      <rPr>
        <sz val="11"/>
        <rFont val="SimSun"/>
        <charset val="134"/>
      </rPr>
      <t xml:space="preserve">
</t>
    </r>
  </si>
  <si>
    <r>
      <t>不使用冲突矿产冶炼厂计划是由电子行业公民联盟</t>
    </r>
    <r>
      <rPr>
        <sz val="11"/>
        <rFont val="Verdana"/>
        <family val="2"/>
      </rPr>
      <t xml:space="preserve">(RBA) </t>
    </r>
    <r>
      <rPr>
        <sz val="11"/>
        <rFont val="SimSun"/>
        <charset val="134"/>
      </rPr>
      <t xml:space="preserve">和全球电子可持续发展倡议组织 </t>
    </r>
    <r>
      <rPr>
        <sz val="11"/>
        <rFont val="Verdana"/>
        <family val="2"/>
      </rPr>
      <t xml:space="preserve">(GeSI) </t>
    </r>
    <r>
      <rPr>
        <sz val="11"/>
        <rFont val="SimSun"/>
        <charset val="134"/>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</si>
  <si>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charset val="134"/>
      </rPr>
      <t xml:space="preserve">是由责任商业联盟和全球电子永续
倡议组织的成员于 </t>
    </r>
    <r>
      <rPr>
        <sz val="11"/>
        <rFont val="Verdana"/>
        <family val="2"/>
      </rPr>
      <t>2008</t>
    </r>
    <r>
      <rPr>
        <sz val="11"/>
        <rFont val="SimSun"/>
        <charset val="134"/>
      </rPr>
      <t xml:space="preserve"> 发起成立，
已发展成为公司解决其供应链中的冲突矿产问题而最广泛使用和认可的资源之一。今天来自 </t>
    </r>
    <r>
      <rPr>
        <sz val="11"/>
        <rFont val="Verdana"/>
        <family val="2"/>
      </rPr>
      <t>7</t>
    </r>
    <r>
      <rPr>
        <sz val="11"/>
        <rFont val="SimSun"/>
        <charset val="134"/>
      </rPr>
      <t xml:space="preserve"> 个不同行业的超过 </t>
    </r>
    <r>
      <rPr>
        <sz val="11"/>
        <rFont val="Verdana"/>
        <family val="2"/>
      </rPr>
      <t>150</t>
    </r>
    <r>
      <rPr>
        <sz val="11"/>
        <rFont val="SimSun"/>
        <charset val="134"/>
      </rPr>
      <t xml:space="preserve"> 家公司加入了 </t>
    </r>
    <r>
      <rPr>
        <sz val="11"/>
        <rFont val="Verdana"/>
        <family val="2"/>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family val="2"/>
      </rPr>
      <t>RMI</t>
    </r>
    <r>
      <rPr>
        <sz val="11"/>
        <rFont val="SimSun"/>
        <charset val="134"/>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charset val="134"/>
      </rPr>
      <t>。</t>
    </r>
  </si>
  <si>
    <r>
      <rPr>
        <sz val="11"/>
        <rFont val="Verdana"/>
        <family val="2"/>
      </rPr>
      <t>RMI</t>
    </r>
    <r>
      <rPr>
        <sz val="11"/>
        <rFont val="SimSun"/>
        <charset val="134"/>
      </rPr>
      <t xml:space="preserve"> 为一些公司指定的唯一识别号，这些公司被供应链中的成员报告为冶炼厂或精炼厂，无论它们是否经过验证符合 </t>
    </r>
    <r>
      <rPr>
        <sz val="11"/>
        <rFont val="Verdana"/>
        <family val="2"/>
      </rPr>
      <t>RMAP</t>
    </r>
    <r>
      <rPr>
        <sz val="11"/>
        <rFont val="SimSun"/>
        <charset val="134"/>
      </rPr>
      <t xml:space="preserve"> 审计标准或其他适用审计计划所定义的冶炼厂或精炼厂的特征。</t>
    </r>
  </si>
  <si>
    <r>
      <t>钴报告模板 (</t>
    </r>
    <r>
      <rPr>
        <sz val="11"/>
        <rFont val="Verdana"/>
        <family val="2"/>
      </rPr>
      <t>CRT</t>
    </r>
    <r>
      <rPr>
        <sz val="11"/>
        <rFont val="SimSun"/>
        <charset val="134"/>
      </rPr>
      <t>)</t>
    </r>
  </si>
  <si>
    <r>
      <t>需要填写一个 (</t>
    </r>
    <r>
      <rPr>
        <sz val="11"/>
        <rFont val="Verdana"/>
        <family val="2"/>
      </rPr>
      <t>1</t>
    </r>
    <r>
      <rPr>
        <sz val="11"/>
        <rFont val="SimSun"/>
        <charset val="134"/>
      </rPr>
      <t>) 或多个必填字段</t>
    </r>
  </si>
  <si>
    <t>本文件旨在收集产品中使用的特定原材料（特别是钴）的采购信息。</t>
  </si>
  <si>
    <r>
      <t>必填字段标记以星号 (</t>
    </r>
    <r>
      <rPr>
        <sz val="11"/>
        <rFont val="Verdana"/>
        <family val="2"/>
      </rPr>
      <t>*</t>
    </r>
    <r>
      <rPr>
        <sz val="11"/>
        <rFont val="SimSun"/>
        <charset val="134"/>
      </rPr>
      <t>)。参考说明选项卡，获取关于如何答复每个问题的指南。</t>
    </r>
  </si>
  <si>
    <r>
      <t>公司名称（</t>
    </r>
    <r>
      <rPr>
        <vertAlign val="superscript"/>
        <sz val="11"/>
        <rFont val="Verdana"/>
        <family val="2"/>
      </rPr>
      <t>*</t>
    </r>
    <r>
      <rPr>
        <sz val="11"/>
        <rFont val="SimSun"/>
        <charset val="134"/>
      </rPr>
      <t>）：</t>
    </r>
  </si>
  <si>
    <r>
      <t>申报范围或种类 (</t>
    </r>
    <r>
      <rPr>
        <vertAlign val="superscript"/>
        <sz val="11"/>
        <rFont val="Verdana"/>
        <family val="2"/>
      </rPr>
      <t>*</t>
    </r>
    <r>
      <rPr>
        <sz val="11"/>
        <rFont val="SimSun"/>
        <charset val="134"/>
      </rPr>
      <t>):</t>
    </r>
  </si>
  <si>
    <r>
      <t>范围描述：(</t>
    </r>
    <r>
      <rPr>
        <sz val="11"/>
        <rFont val="Verdana"/>
        <family val="2"/>
      </rPr>
      <t>*</t>
    </r>
    <r>
      <rPr>
        <sz val="11"/>
        <rFont val="SimSun"/>
        <charset val="134"/>
      </rPr>
      <t>)</t>
    </r>
  </si>
  <si>
    <r>
      <t>联系人姓名 (</t>
    </r>
    <r>
      <rPr>
        <sz val="11"/>
        <rFont val="Verdana"/>
        <family val="2"/>
      </rPr>
      <t>*</t>
    </r>
    <r>
      <rPr>
        <sz val="11"/>
        <rFont val="SimSun"/>
        <charset val="134"/>
      </rPr>
      <t>):</t>
    </r>
  </si>
  <si>
    <r>
      <t>联系人电邮地址 (</t>
    </r>
    <r>
      <rPr>
        <sz val="11"/>
        <rFont val="Verdana"/>
        <family val="2"/>
      </rPr>
      <t>*</t>
    </r>
    <r>
      <rPr>
        <sz val="11"/>
        <rFont val="SimSun"/>
        <charset val="134"/>
      </rPr>
      <t>):</t>
    </r>
  </si>
  <si>
    <r>
      <t>联系人电话 (</t>
    </r>
    <r>
      <rPr>
        <sz val="11"/>
        <rFont val="Verdana"/>
        <family val="2"/>
      </rPr>
      <t>*</t>
    </r>
    <r>
      <rPr>
        <sz val="11"/>
        <rFont val="SimSun"/>
        <charset val="134"/>
      </rPr>
      <t>):</t>
    </r>
  </si>
  <si>
    <r>
      <t>授权人姓名 (</t>
    </r>
    <r>
      <rPr>
        <sz val="11"/>
        <rFont val="Verdana"/>
        <family val="2"/>
      </rPr>
      <t>*</t>
    </r>
    <r>
      <rPr>
        <sz val="11"/>
        <rFont val="SimSun"/>
        <charset val="134"/>
      </rPr>
      <t>):</t>
    </r>
  </si>
  <si>
    <r>
      <t>授权人电邮地址 (</t>
    </r>
    <r>
      <rPr>
        <sz val="11"/>
        <rFont val="Verdana"/>
        <family val="2"/>
      </rPr>
      <t>*</t>
    </r>
    <r>
      <rPr>
        <sz val="11"/>
        <rFont val="SimSun"/>
        <charset val="134"/>
      </rPr>
      <t>):</t>
    </r>
  </si>
  <si>
    <r>
      <t>授权日期 (</t>
    </r>
    <r>
      <rPr>
        <sz val="11"/>
        <rFont val="Verdana"/>
        <family val="2"/>
      </rPr>
      <t>*</t>
    </r>
    <r>
      <rPr>
        <sz val="11"/>
        <rFont val="SimSun"/>
        <charset val="134"/>
      </rPr>
      <t>):</t>
    </r>
  </si>
  <si>
    <r>
      <t xml:space="preserve">根据上述指明的申报范围回答下列问题 </t>
    </r>
    <r>
      <rPr>
        <sz val="11"/>
        <rFont val="Verdana"/>
        <family val="2"/>
      </rPr>
      <t>1 - 6</t>
    </r>
  </si>
  <si>
    <r>
      <rPr>
        <sz val="11"/>
        <rFont val="Verdana"/>
        <family val="2"/>
      </rPr>
      <t xml:space="preserve">A. </t>
    </r>
    <r>
      <rPr>
        <sz val="11"/>
        <rFont val="SimSun"/>
        <charset val="134"/>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</si>
  <si>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</si>
  <si>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</si>
  <si>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</si>
  <si>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charset val="134"/>
      </rPr>
      <t xml:space="preserve"> 或以下</t>
    </r>
  </si>
  <si>
    <t>是，钴报告模板</t>
  </si>
  <si>
    <r>
      <t>以下目录是截至此模板发布时</t>
    </r>
    <r>
      <rPr>
        <sz val="11"/>
        <rFont val="Verdana"/>
        <family val="2"/>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charset val="134"/>
      </rPr>
      <t xml:space="preserve"> 列下的
冶炼厂。
在 </t>
    </r>
    <r>
      <rPr>
        <sz val="11"/>
        <rFont val="Verdana"/>
        <family val="2"/>
      </rPr>
      <t>ASCII</t>
    </r>
    <r>
      <rPr>
        <sz val="11"/>
        <rFont val="SimSun"/>
        <charset val="134"/>
      </rPr>
      <t xml:space="preserve"> 字符集中，</t>
    </r>
    <r>
      <rPr>
        <sz val="11"/>
        <rFont val="Verdana"/>
        <family val="2"/>
      </rPr>
      <t>C</t>
    </r>
    <r>
      <rPr>
        <sz val="11"/>
        <rFont val="SimSun"/>
        <charset val="134"/>
      </rPr>
      <t xml:space="preserve"> 列是正式标准冶炼厂名
称目录。大多数冶炼厂的这两列具有相同的条目，然而，如果常用名称与标准名称不同，则在 </t>
    </r>
    <r>
      <rPr>
        <sz val="11"/>
        <rFont val="Verdana"/>
        <family val="2"/>
      </rPr>
      <t>B</t>
    </r>
    <r>
      <rPr>
        <sz val="11"/>
        <rFont val="SimSun"/>
        <charset val="134"/>
      </rPr>
      <t xml:space="preserve"> 列中注明这种变化。</t>
    </r>
  </si>
  <si>
    <r>
      <t>冶炼厂查找 (</t>
    </r>
    <r>
      <rPr>
        <sz val="11"/>
        <rFont val="Verdana"/>
        <family val="2"/>
      </rPr>
      <t>*</t>
    </r>
    <r>
      <rPr>
        <sz val="11"/>
        <rFont val="SimSun"/>
        <charset val="134"/>
      </rPr>
      <t>)</t>
    </r>
  </si>
  <si>
    <r>
      <t xml:space="preserve">在 </t>
    </r>
    <r>
      <rPr>
        <sz val="11"/>
        <rFont val="Verdana"/>
        <family val="2"/>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charset val="134"/>
      </rPr>
      <t xml:space="preserve"> 列下。</t>
    </r>
  </si>
  <si>
    <r>
      <t xml:space="preserve">冶炼厂 </t>
    </r>
    <r>
      <rPr>
        <sz val="11"/>
        <rFont val="Verdana"/>
        <family val="2"/>
      </rPr>
      <t>ID</t>
    </r>
  </si>
  <si>
    <r>
      <t>金属 l (</t>
    </r>
    <r>
      <rPr>
        <sz val="11"/>
        <rFont val="Verdana"/>
        <family val="2"/>
      </rPr>
      <t>*</t>
    </r>
    <r>
      <rPr>
        <sz val="11"/>
        <rFont val="SimSun"/>
        <charset val="134"/>
      </rPr>
      <t>)</t>
    </r>
  </si>
  <si>
    <r>
      <t>冶炼厂名称 (</t>
    </r>
    <r>
      <rPr>
        <sz val="11"/>
        <rFont val="Verdana"/>
        <family val="2"/>
      </rPr>
      <t>1</t>
    </r>
    <r>
      <rPr>
        <sz val="11"/>
        <rFont val="SimSun"/>
        <charset val="134"/>
      </rPr>
      <t>)</t>
    </r>
  </si>
  <si>
    <r>
      <t>冶炼工厂地址（国家） (</t>
    </r>
    <r>
      <rPr>
        <vertAlign val="superscript"/>
        <sz val="11"/>
        <rFont val="Verdana"/>
        <family val="2"/>
      </rPr>
      <t>*</t>
    </r>
    <r>
      <rPr>
        <sz val="11"/>
        <rFont val="SimSun"/>
        <charset val="134"/>
      </rPr>
      <t>)</t>
    </r>
  </si>
  <si>
    <r>
      <t>冶炼厂的被冶炼物料</t>
    </r>
    <r>
      <rPr>
        <sz val="11"/>
        <rFont val="Verdana"/>
        <family val="2"/>
      </rPr>
      <t>100%</t>
    </r>
    <r>
      <rPr>
        <sz val="11"/>
        <rFont val="SimSun"/>
        <charset val="134"/>
      </rPr>
      <t>完全来自回收料或报废料吗？</t>
    </r>
  </si>
  <si>
    <r>
      <t>链接至“</t>
    </r>
    <r>
      <rPr>
        <sz val="11"/>
        <rFont val="Verdana"/>
        <family val="2"/>
      </rPr>
      <t>RMAP</t>
    </r>
    <r>
      <rPr>
        <sz val="11"/>
        <rFont val="SimSun"/>
        <charset val="134"/>
      </rPr>
      <t xml:space="preserve"> 合规冶炼厂目录”</t>
    </r>
  </si>
  <si>
    <r>
      <rPr>
        <b/>
        <sz val="11"/>
        <rFont val="SimSun"/>
        <charset val="134"/>
      </rPr>
      <t>首先</t>
    </r>
    <r>
      <rPr>
        <sz val="11"/>
        <rFont val="SimSun"/>
        <charset val="134"/>
      </rPr>
      <t>：</t>
    </r>
  </si>
  <si>
    <r>
      <t xml:space="preserve">
选项 A：如果您知道冶炼厂识别号码，请在 </t>
    </r>
    <r>
      <rPr>
        <sz val="11"/>
        <rFont val="Calibri"/>
        <family val="2"/>
        <scheme val="minor"/>
      </rPr>
      <t>A</t>
    </r>
    <r>
      <rPr>
        <sz val="11"/>
        <rFont val="SimSun"/>
        <charset val="134"/>
      </rPr>
      <t xml:space="preserve"> 列输入号码（</t>
    </r>
    <r>
      <rPr>
        <sz val="11"/>
        <rFont val="Calibri"/>
        <family val="2"/>
        <scheme val="minor"/>
      </rPr>
      <t>B、C、E、F、G、I</t>
    </r>
    <r>
      <rPr>
        <sz val="11"/>
        <rFont val="SimSun"/>
        <charset val="134"/>
      </rPr>
      <t xml:space="preserve"> 和 </t>
    </r>
    <r>
      <rPr>
        <sz val="11"/>
        <rFont val="Calibri"/>
        <family val="2"/>
        <scheme val="minor"/>
      </rPr>
      <t>J</t>
    </r>
    <r>
      <rPr>
        <sz val="11"/>
        <rFont val="SimSun"/>
        <charset val="134"/>
      </rPr>
      <t xml:space="preserve"> 列将自动填入）。</t>
    </r>
    <r>
      <rPr>
        <sz val="11"/>
        <rFont val="Calibri"/>
        <family val="2"/>
        <scheme val="minor"/>
      </rPr>
      <t>D</t>
    </r>
    <r>
      <rPr>
        <sz val="11"/>
        <rFont val="SimSun"/>
        <charset val="134"/>
      </rPr>
      <t xml:space="preserve"> 列将变为灰色。
选项 </t>
    </r>
    <r>
      <rPr>
        <sz val="11"/>
        <rFont val="Calibri"/>
        <family val="2"/>
        <scheme val="minor"/>
      </rPr>
      <t>B</t>
    </r>
    <r>
      <rPr>
        <sz val="11"/>
        <rFont val="SimSun"/>
        <charset val="134"/>
      </rPr>
      <t xml:space="preserve">：如果您有金属和冶炼厂查找名称组合，则完成以下步骤：
步骤 </t>
    </r>
    <r>
      <rPr>
        <sz val="11"/>
        <rFont val="Calibri"/>
        <family val="2"/>
        <scheme val="minor"/>
      </rPr>
      <t>1</t>
    </r>
    <r>
      <rPr>
        <sz val="11"/>
        <rFont val="SimSun"/>
        <charset val="134"/>
      </rPr>
      <t xml:space="preserve">. 在 </t>
    </r>
    <r>
      <rPr>
        <sz val="11"/>
        <rFont val="Calibri"/>
        <family val="2"/>
        <scheme val="minor"/>
      </rPr>
      <t>B</t>
    </r>
    <r>
      <rPr>
        <sz val="11"/>
        <rFont val="SimSun"/>
        <charset val="134"/>
      </rPr>
      <t xml:space="preserve"> 列中选择金属
步骤 </t>
    </r>
    <r>
      <rPr>
        <sz val="11"/>
        <rFont val="Calibri"/>
        <family val="2"/>
        <scheme val="minor"/>
      </rPr>
      <t>2</t>
    </r>
    <r>
      <rPr>
        <sz val="11"/>
        <rFont val="SimSun"/>
        <charset val="134"/>
      </rPr>
      <t xml:space="preserve">. 从 </t>
    </r>
    <r>
      <rPr>
        <sz val="11"/>
        <rFont val="Calibri"/>
        <family val="2"/>
        <scheme val="minor"/>
      </rPr>
      <t>C</t>
    </r>
    <r>
      <rPr>
        <sz val="11"/>
        <rFont val="SimSun"/>
        <charset val="134"/>
      </rPr>
      <t xml:space="preserve"> 列的下拉菜单中选择
选项 </t>
    </r>
    <r>
      <rPr>
        <sz val="11"/>
        <rFont val="Calibri"/>
        <family val="2"/>
        <scheme val="minor"/>
      </rPr>
      <t>C</t>
    </r>
    <r>
      <rPr>
        <sz val="11"/>
        <rFont val="SimSun"/>
        <charset val="134"/>
      </rPr>
      <t xml:space="preserve">：如果您有金属和冶炼厂名称组合，则完成以下步骤：
步骤 </t>
    </r>
    <r>
      <rPr>
        <sz val="11"/>
        <rFont val="Calibri"/>
        <family val="2"/>
        <scheme val="minor"/>
      </rPr>
      <t>1.</t>
    </r>
    <r>
      <rPr>
        <sz val="11"/>
        <rFont val="SimSun"/>
        <charset val="134"/>
      </rPr>
      <t xml:space="preserve"> 在 </t>
    </r>
    <r>
      <rPr>
        <sz val="11"/>
        <rFont val="Calibri"/>
        <family val="2"/>
        <scheme val="minor"/>
      </rPr>
      <t>B</t>
    </r>
    <r>
      <rPr>
        <sz val="11"/>
        <rFont val="SimSun"/>
        <charset val="134"/>
      </rPr>
      <t xml:space="preserve"> 列中选择金属
步骤 </t>
    </r>
    <r>
      <rPr>
        <sz val="11"/>
        <rFont val="Calibri"/>
        <family val="2"/>
        <scheme val="minor"/>
      </rPr>
      <t>2</t>
    </r>
    <r>
      <rPr>
        <sz val="11"/>
        <rFont val="SimSun"/>
        <charset val="134"/>
      </rPr>
      <t xml:space="preserve">：在“冶炼厂查找”下拉菜单中选择“冶炼厂未列出”，然后填写 </t>
    </r>
    <r>
      <rPr>
        <sz val="11"/>
        <rFont val="Calibri"/>
        <family val="2"/>
        <scheme val="minor"/>
      </rPr>
      <t>D</t>
    </r>
    <r>
      <rPr>
        <sz val="11"/>
        <rFont val="SimSun"/>
        <charset val="134"/>
      </rPr>
      <t xml:space="preserve"> 和 </t>
    </r>
    <r>
      <rPr>
        <sz val="11"/>
        <rFont val="Calibri"/>
        <family val="2"/>
        <scheme val="minor"/>
      </rPr>
      <t>E</t>
    </r>
    <r>
      <rPr>
        <sz val="11"/>
        <rFont val="SimSun"/>
        <charset val="134"/>
      </rPr>
      <t xml:space="preserve"> 列
步骤 </t>
    </r>
    <r>
      <rPr>
        <sz val="11"/>
        <rFont val="Calibri"/>
        <family val="2"/>
        <scheme val="minor"/>
      </rPr>
      <t>3</t>
    </r>
    <r>
      <rPr>
        <sz val="11"/>
        <rFont val="SimSun"/>
        <charset val="134"/>
      </rPr>
      <t xml:space="preserve">. 在 </t>
    </r>
    <r>
      <rPr>
        <sz val="11"/>
        <rFont val="Calibri"/>
        <family val="2"/>
        <scheme val="minor"/>
      </rPr>
      <t>H</t>
    </r>
    <r>
      <rPr>
        <sz val="11"/>
        <rFont val="SimSun"/>
        <charset val="134"/>
      </rPr>
      <t xml:space="preserve"> 列到 </t>
    </r>
    <r>
      <rPr>
        <sz val="11"/>
        <rFont val="Calibri"/>
        <family val="2"/>
        <scheme val="minor"/>
      </rPr>
      <t>Q</t>
    </r>
    <r>
      <rPr>
        <sz val="11"/>
        <rFont val="SimSun"/>
        <charset val="134"/>
      </rPr>
      <t xml:space="preserve"> 列输入所有现有的冶炼厂信息
(</t>
    </r>
    <r>
      <rPr>
        <sz val="11"/>
        <rFont val="Calibri"/>
        <family val="2"/>
        <scheme val="minor"/>
      </rPr>
      <t>*</t>
    </r>
    <r>
      <rPr>
        <sz val="11"/>
        <rFont val="SimSun"/>
        <charset val="134"/>
      </rPr>
      <t>) 必填字段以星号表示。
(</t>
    </r>
    <r>
      <rPr>
        <sz val="11"/>
        <rFont val="Calibri"/>
        <family val="2"/>
        <scheme val="minor"/>
      </rPr>
      <t>1</t>
    </r>
    <r>
      <rPr>
        <sz val="11"/>
        <rFont val="SimSun"/>
        <charset val="134"/>
      </rPr>
      <t xml:space="preserve">) 当“冶炼厂查找”=“冶炼厂未列出”时，需要输入
注：可结合使用选项 </t>
    </r>
    <r>
      <rPr>
        <sz val="11"/>
        <rFont val="Calibri"/>
        <family val="2"/>
        <scheme val="minor"/>
      </rPr>
      <t>A、B</t>
    </r>
    <r>
      <rPr>
        <sz val="11"/>
        <rFont val="SimSun"/>
        <charset val="134"/>
      </rPr>
      <t xml:space="preserve"> 和 </t>
    </r>
    <r>
      <rPr>
        <sz val="11"/>
        <rFont val="Calibri"/>
        <family val="2"/>
        <scheme val="minor"/>
      </rPr>
      <t xml:space="preserve">C </t>
    </r>
    <r>
      <rPr>
        <sz val="11"/>
        <rFont val="SimSun"/>
        <charset val="134"/>
      </rPr>
      <t xml:space="preserve">来填写冶炼厂目录。请勿更改自动填写的单元格。应通过联系 </t>
    </r>
    <r>
      <rPr>
        <sz val="11"/>
        <rFont val="Calibri"/>
        <family val="2"/>
        <scheme val="minor"/>
      </rPr>
      <t>RMI@ResponsibleBusiness.org</t>
    </r>
    <r>
      <rPr>
        <sz val="11"/>
        <rFont val="SimSun"/>
        <charset val="134"/>
      </rPr>
      <t xml:space="preserve">，向 </t>
    </r>
    <r>
      <rPr>
        <sz val="11"/>
        <rFont val="Calibri"/>
        <family val="2"/>
        <scheme val="minor"/>
      </rPr>
      <t>RBA</t>
    </r>
    <r>
      <rPr>
        <sz val="11"/>
        <rFont val="SimSun"/>
        <charset val="134"/>
      </rPr>
      <t xml:space="preserve"> 报告“冶炼厂查找”中的所有错误。</t>
    </r>
  </si>
  <si>
    <r>
      <t xml:space="preserve">在“申报”选项卡 </t>
    </r>
    <r>
      <rPr>
        <sz val="11"/>
        <rFont val="Verdana"/>
        <family val="2"/>
      </rPr>
      <t xml:space="preserve">D8 </t>
    </r>
    <r>
      <rPr>
        <sz val="11"/>
        <rFont val="SimSun"/>
        <charset val="134"/>
      </rPr>
      <t>单元格中提供您的公司名称</t>
    </r>
  </si>
  <si>
    <r>
      <t>在“申报”选项卡</t>
    </r>
    <r>
      <rPr>
        <sz val="11"/>
        <rFont val="Verdana"/>
        <family val="2"/>
      </rPr>
      <t xml:space="preserve"> D9</t>
    </r>
    <r>
      <rPr>
        <sz val="11"/>
        <rFont val="SimSun"/>
        <charset val="134"/>
      </rPr>
      <t xml:space="preserve"> 单元格中选择申报范围</t>
    </r>
  </si>
  <si>
    <r>
      <t xml:space="preserve">在“申报”选项卡 </t>
    </r>
    <r>
      <rPr>
        <sz val="11"/>
        <rFont val="Verdana"/>
        <family val="2"/>
      </rPr>
      <t>D10</t>
    </r>
    <r>
      <rPr>
        <sz val="11"/>
        <rFont val="SimSun"/>
        <charset val="134"/>
      </rPr>
      <t xml:space="preserve"> 单元格中提供范围说明</t>
    </r>
  </si>
  <si>
    <r>
      <t xml:space="preserve">在“申报”选项卡 </t>
    </r>
    <r>
      <rPr>
        <sz val="11"/>
        <rFont val="Verdana"/>
        <family val="2"/>
      </rPr>
      <t>D15</t>
    </r>
    <r>
      <rPr>
        <sz val="11"/>
        <rFont val="SimSun"/>
        <charset val="134"/>
      </rPr>
      <t xml:space="preserve"> 单元格中提供联系人姓名</t>
    </r>
  </si>
  <si>
    <r>
      <t xml:space="preserve">在“申报”选项卡 </t>
    </r>
    <r>
      <rPr>
        <sz val="11"/>
        <rFont val="Verdana"/>
        <family val="2"/>
      </rPr>
      <t>D16</t>
    </r>
    <r>
      <rPr>
        <sz val="11"/>
        <rFont val="SimSun"/>
        <charset val="134"/>
      </rPr>
      <t xml:space="preserve"> 单元格中提供联系人有效的电子邮件地址</t>
    </r>
  </si>
  <si>
    <r>
      <t xml:space="preserve">在“申报”选项卡 </t>
    </r>
    <r>
      <rPr>
        <sz val="11"/>
        <rFont val="Verdana"/>
        <family val="2"/>
      </rPr>
      <t>D17</t>
    </r>
    <r>
      <rPr>
        <sz val="11"/>
        <rFont val="SimSun"/>
        <charset val="134"/>
      </rPr>
      <t xml:space="preserve"> 单元格中提供联系人的电话号码</t>
    </r>
  </si>
  <si>
    <r>
      <t>在“申报”选项卡</t>
    </r>
    <r>
      <rPr>
        <sz val="11"/>
        <rFont val="Verdana"/>
        <family val="2"/>
      </rPr>
      <t xml:space="preserve"> D18</t>
    </r>
    <r>
      <rPr>
        <sz val="11"/>
        <rFont val="SimSun"/>
        <charset val="134"/>
      </rPr>
      <t xml:space="preserve"> 单元格中提供授权公司代表联系人姓名</t>
    </r>
  </si>
  <si>
    <r>
      <t xml:space="preserve">在“申报”选项卡 </t>
    </r>
    <r>
      <rPr>
        <sz val="11"/>
        <rFont val="Verdana"/>
        <family val="2"/>
      </rPr>
      <t>D20</t>
    </r>
    <r>
      <rPr>
        <sz val="11"/>
        <rFont val="SimSun"/>
        <charset val="134"/>
      </rPr>
      <t xml:space="preserve"> 单元格中提供授权公司代表的有效的电子邮件地址</t>
    </r>
  </si>
  <si>
    <r>
      <t xml:space="preserve">在“申报”选项卡 </t>
    </r>
    <r>
      <rPr>
        <sz val="11"/>
        <rFont val="Verdana"/>
        <family val="2"/>
      </rPr>
      <t>D21</t>
    </r>
    <r>
      <rPr>
        <sz val="11"/>
        <rFont val="SimSun"/>
        <charset val="134"/>
      </rPr>
      <t xml:space="preserve"> 单元格中提供授权公司代表的电话号码</t>
    </r>
  </si>
  <si>
    <r>
      <t xml:space="preserve">在“申报”选项卡 </t>
    </r>
    <r>
      <rPr>
        <sz val="11"/>
        <rFont val="Verdana"/>
        <family val="2"/>
      </rPr>
      <t>D22</t>
    </r>
    <r>
      <rPr>
        <sz val="11"/>
        <rFont val="SimSun"/>
        <charset val="134"/>
      </rPr>
      <t xml:space="preserve"> 单元格中提供表格填写日期</t>
    </r>
  </si>
  <si>
    <r>
      <t xml:space="preserve">在“申报”选项卡 </t>
    </r>
    <r>
      <rPr>
        <sz val="11"/>
        <rFont val="Verdana"/>
        <family val="2"/>
      </rPr>
      <t xml:space="preserve">D26 </t>
    </r>
    <r>
      <rPr>
        <sz val="11"/>
        <rFont val="SimSun"/>
        <charset val="134"/>
      </rPr>
      <t>单元格中申报是否有意将钴增加到贵公司的产品中</t>
    </r>
  </si>
  <si>
    <r>
      <t xml:space="preserve">在“申报”选项卡 </t>
    </r>
    <r>
      <rPr>
        <sz val="11"/>
        <rFont val="Verdana"/>
        <family val="2"/>
      </rPr>
      <t>D44</t>
    </r>
    <r>
      <rPr>
        <sz val="11"/>
        <rFont val="SimSun"/>
        <charset val="134"/>
      </rPr>
      <t xml:space="preserve"> 单元格中申报在此调查回答中所申报产品范围内使用的钴是否完全来自回收料或报废料</t>
    </r>
  </si>
  <si>
    <r>
      <t>在“申报”选项卡</t>
    </r>
    <r>
      <rPr>
        <sz val="11"/>
        <rFont val="Verdana"/>
        <family val="2"/>
      </rPr>
      <t xml:space="preserve"> D44</t>
    </r>
    <r>
      <rPr>
        <sz val="11"/>
        <rFont val="SimSun"/>
        <charset val="134"/>
      </rPr>
      <t xml:space="preserve"> 单元格中提供供应商的冶炼厂信息填写百分比</t>
    </r>
  </si>
  <si>
    <r>
      <t xml:space="preserve">在“申报”选项卡 </t>
    </r>
    <r>
      <rPr>
        <sz val="11"/>
        <rFont val="Verdana"/>
        <family val="2"/>
      </rPr>
      <t xml:space="preserve">D50 </t>
    </r>
    <r>
      <rPr>
        <sz val="11"/>
        <rFont val="SimSun"/>
        <charset val="134"/>
      </rPr>
      <t>单元格中申报是否在此调查回答内的申报产品范围下面提供了所有冶炼厂名称</t>
    </r>
  </si>
  <si>
    <r>
      <t xml:space="preserve">在“申报”选项卡 </t>
    </r>
    <r>
      <rPr>
        <sz val="11"/>
        <rFont val="Verdana"/>
        <family val="2"/>
      </rPr>
      <t>D56</t>
    </r>
    <r>
      <rPr>
        <sz val="11"/>
        <rFont val="SimSun"/>
        <charset val="134"/>
      </rPr>
      <t xml:space="preserve"> 单元格中申报是否已提供所有适用钴冶炼厂信息</t>
    </r>
  </si>
  <si>
    <r>
      <t>在“申报”选项卡</t>
    </r>
    <r>
      <rPr>
        <sz val="11"/>
        <rFont val="Verdana"/>
        <family val="2"/>
      </rPr>
      <t xml:space="preserve"> D63 </t>
    </r>
    <r>
      <rPr>
        <sz val="11"/>
        <rFont val="SimSun"/>
        <charset val="134"/>
      </rPr>
      <t>单元格中回答贵公司是否有可公开查阅的钴采购政策</t>
    </r>
  </si>
  <si>
    <r>
      <t xml:space="preserve">如果您对问题 </t>
    </r>
    <r>
      <rPr>
        <sz val="11"/>
        <rFont val="Verdana"/>
        <family val="2"/>
      </rPr>
      <t>A</t>
    </r>
    <r>
      <rPr>
        <sz val="11"/>
        <rFont val="SimSun"/>
        <charset val="134"/>
      </rPr>
      <t xml:space="preserve"> 回答“是”，则在“申报”工作表的 </t>
    </r>
    <r>
      <rPr>
        <sz val="11"/>
        <rFont val="Verdana"/>
        <family val="2"/>
      </rPr>
      <t>G65</t>
    </r>
    <r>
      <rPr>
        <sz val="11"/>
        <rFont val="SimSun"/>
        <charset val="134"/>
      </rPr>
      <t xml:space="preserve"> 单元格中输入 </t>
    </r>
    <r>
      <rPr>
        <sz val="11"/>
        <rFont val="Verdana"/>
        <family val="2"/>
      </rPr>
      <t>URL</t>
    </r>
    <r>
      <rPr>
        <sz val="11"/>
        <rFont val="SimSun"/>
        <charset val="134"/>
      </rPr>
      <t>。</t>
    </r>
    <r>
      <rPr>
        <sz val="11"/>
        <rFont val="Verdana"/>
        <family val="2"/>
      </rPr>
      <t>URL</t>
    </r>
    <r>
      <rPr>
        <sz val="11"/>
        <rFont val="SimSun"/>
        <charset val="134"/>
      </rPr>
      <t xml:space="preserve"> 的格式应为“</t>
    </r>
    <r>
      <rPr>
        <sz val="11"/>
        <rFont val="Verdana"/>
        <family val="2"/>
      </rPr>
      <t>www.companyname.com</t>
    </r>
    <r>
      <rPr>
        <sz val="11"/>
        <rFont val="SimSun"/>
        <charset val="134"/>
      </rPr>
      <t>”</t>
    </r>
  </si>
  <si>
    <r>
      <t xml:space="preserve">在“申报”选项卡 </t>
    </r>
    <r>
      <rPr>
        <sz val="11"/>
        <rFont val="Verdana"/>
        <family val="2"/>
      </rPr>
      <t>D65</t>
    </r>
    <r>
      <rPr>
        <sz val="11"/>
        <rFont val="SimSun"/>
        <charset val="134"/>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</si>
  <si>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charset val="134"/>
      </rPr>
      <t>单元格中回答贵公司是否实施了钴尽职调查措施</t>
    </r>
  </si>
  <si>
    <r>
      <t>在“申报”选项卡</t>
    </r>
    <r>
      <rPr>
        <sz val="11"/>
        <rFont val="Verdana"/>
        <family val="2"/>
      </rPr>
      <t xml:space="preserve"> D69 </t>
    </r>
    <r>
      <rPr>
        <sz val="11"/>
        <rFont val="SimSun"/>
        <charset val="134"/>
      </rPr>
      <t>单元格中回答贵公司是否要求贵公司的直接供应商针对钴供应链实施尽职调查</t>
    </r>
  </si>
  <si>
    <r>
      <t xml:space="preserve">在“申报”选项卡 </t>
    </r>
    <r>
      <rPr>
        <sz val="11"/>
        <rFont val="Verdana"/>
        <family val="2"/>
      </rPr>
      <t>D71</t>
    </r>
    <r>
      <rPr>
        <sz val="11"/>
        <rFont val="SimSun"/>
        <charset val="134"/>
      </rPr>
      <t xml:space="preserve"> 单元格中回答贵公司是否要求直接供应商从经独立验证的冶炼厂采购钴</t>
    </r>
  </si>
  <si>
    <r>
      <t xml:space="preserve">在“申报”选项卡 </t>
    </r>
    <r>
      <rPr>
        <sz val="11"/>
        <rFont val="Verdana"/>
        <family val="2"/>
      </rPr>
      <t>D73</t>
    </r>
    <r>
      <rPr>
        <sz val="11"/>
        <rFont val="SimSun"/>
        <charset val="134"/>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</si>
  <si>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charset val="134"/>
      </rPr>
      <t xml:space="preserve"> 单元格中回答贵公司是否实施钴供
应链调查</t>
    </r>
  </si>
  <si>
    <r>
      <t xml:space="preserve">在“申报”选项卡 </t>
    </r>
    <r>
      <rPr>
        <sz val="11"/>
        <rFont val="Verdana"/>
        <family val="2"/>
      </rPr>
      <t>D85</t>
    </r>
    <r>
      <rPr>
        <sz val="11"/>
        <rFont val="SimSun"/>
        <charset val="134"/>
      </rPr>
      <t xml:space="preserve"> 单元格中回答贵公司的验证流程是否包括纠正措施管理</t>
    </r>
  </si>
  <si>
    <r>
      <t xml:space="preserve">在“申报”选项卡 </t>
    </r>
    <r>
      <rPr>
        <sz val="11"/>
        <rFont val="Verdana"/>
        <family val="2"/>
      </rPr>
      <t xml:space="preserve">D87 </t>
    </r>
    <r>
      <rPr>
        <sz val="11"/>
        <rFont val="SimSun"/>
        <charset val="134"/>
      </rPr>
      <t xml:space="preserve">单元格中回答贵公司是否必须遵守 </t>
    </r>
    <r>
      <rPr>
        <sz val="11"/>
        <rFont val="Verdana"/>
        <family val="2"/>
      </rPr>
      <t>SEC</t>
    </r>
    <r>
      <rPr>
        <sz val="11"/>
        <rFont val="SimSun"/>
        <charset val="134"/>
      </rPr>
      <t xml:space="preserve"> 披露要求</t>
    </r>
  </si>
  <si>
    <r>
      <t xml:space="preserve">如果合适，提供此申报所适用的一个或多个产品或项目编号。从“申报”选项卡 </t>
    </r>
    <r>
      <rPr>
        <sz val="11"/>
        <rFont val="Verdana"/>
        <family val="2"/>
      </rPr>
      <t>11H</t>
    </r>
    <r>
      <rPr>
        <sz val="11"/>
        <rFont val="SimSun"/>
        <charset val="134"/>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</si>
  <si>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</si>
  <si>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charset val="134"/>
      </rPr>
      <t>)</t>
    </r>
  </si>
  <si>
    <r>
      <t xml:space="preserve">选择贵公司的申报范围。范围的选项为：
</t>
    </r>
    <r>
      <rPr>
        <sz val="11"/>
        <rFont val="Verdana"/>
        <family val="2"/>
      </rPr>
      <t>A.</t>
    </r>
    <r>
      <rPr>
        <sz val="11"/>
        <rFont val="SimSun"/>
        <charset val="134"/>
      </rPr>
      <t xml:space="preserve"> 公司
</t>
    </r>
    <r>
      <rPr>
        <sz val="11"/>
        <rFont val="Verdana"/>
        <family val="2"/>
      </rPr>
      <t xml:space="preserve">B. </t>
    </r>
    <r>
      <rPr>
        <sz val="11"/>
        <rFont val="SimSun"/>
        <charset val="134"/>
      </rPr>
      <t xml:space="preserve">产品级别
</t>
    </r>
    <r>
      <rPr>
        <sz val="11"/>
        <rFont val="Verdana"/>
        <family val="2"/>
      </rPr>
      <t xml:space="preserve">C. </t>
    </r>
    <r>
      <rPr>
        <sz val="11"/>
        <rFont val="SimSun"/>
        <charset val="134"/>
      </rPr>
      <t xml:space="preserve">自定义
</t>
    </r>
  </si>
  <si>
    <r>
      <t>从下拉菜单中选择一个回应: 是； 不是，但大于</t>
    </r>
    <r>
      <rPr>
        <sz val="11"/>
        <rFont val="Verdana"/>
        <family val="2"/>
      </rPr>
      <t>75%</t>
    </r>
    <r>
      <rPr>
        <sz val="11"/>
        <rFont val="SimSun"/>
        <charset val="134"/>
      </rPr>
      <t>； 不是，但大于</t>
    </r>
    <r>
      <rPr>
        <sz val="11"/>
        <rFont val="Verdana"/>
        <family val="2"/>
      </rPr>
      <t>50%</t>
    </r>
    <r>
      <rPr>
        <sz val="11"/>
        <rFont val="SimSun"/>
        <charset val="134"/>
      </rPr>
      <t>；不是，但大于</t>
    </r>
    <r>
      <rPr>
        <sz val="11"/>
        <rFont val="Verdana"/>
        <family val="2"/>
      </rPr>
      <t>25%</t>
    </r>
    <r>
      <rPr>
        <sz val="11"/>
        <rFont val="SimSun"/>
        <charset val="134"/>
      </rPr>
      <t>；不是，但小于</t>
    </r>
    <r>
      <rPr>
        <sz val="11"/>
        <rFont val="Verdana"/>
        <family val="2"/>
      </rPr>
      <t>25%</t>
    </r>
    <r>
      <rPr>
        <sz val="11"/>
        <rFont val="SimSun"/>
        <charset val="134"/>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</si>
  <si>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</si>
  <si>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</si>
  <si>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</si>
  <si>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</si>
  <si>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</si>
  <si>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</si>
  <si>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</si>
  <si>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</si>
  <si>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</si>
  <si>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</si>
  <si>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</si>
  <si>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charset val="134"/>
      </rPr>
      <t xml:space="preserve">此申报是为披露公司是否具有可公开查阅的钴采购政策。以“是”或“否”来答复此问题。如果答复“是”，用户应当在问题备注字段指定 </t>
    </r>
    <r>
      <rPr>
        <sz val="11"/>
        <rFont val="Verdana"/>
        <family val="2"/>
      </rPr>
      <t>URL</t>
    </r>
    <r>
      <rPr>
        <sz val="11"/>
        <rFont val="SimSun"/>
        <charset val="134"/>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</si>
  <si>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</si>
  <si>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charset val="134"/>
      </rPr>
      <t xml:space="preserve"> 列。如果您不知道冶炼厂
的名称或地点，请选择‘冶炼厂尚未被识
别’。对于这个选项，</t>
    </r>
    <r>
      <rPr>
        <sz val="11"/>
        <rFont val="Verdana"/>
        <family val="2"/>
      </rPr>
      <t>D</t>
    </r>
    <r>
      <rPr>
        <sz val="11"/>
        <rFont val="SimSun"/>
        <charset val="134"/>
      </rPr>
      <t xml:space="preserve"> 和 </t>
    </r>
    <r>
      <rPr>
        <sz val="11"/>
        <rFont val="Verdana"/>
        <family val="2"/>
      </rPr>
      <t>E</t>
    </r>
    <r>
      <rPr>
        <sz val="11"/>
        <rFont val="SimSun"/>
        <charset val="134"/>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</si>
  <si>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</si>
  <si>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</si>
  <si>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</si>
  <si>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</si>
  <si>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</si>
  <si>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</si>
  <si>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</si>
  <si>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</si>
  <si>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</si>
  <si>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</si>
  <si>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</si>
  <si>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</si>
  <si>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</si>
  <si>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</si>
  <si>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</si>
  <si>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</si>
  <si>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</si>
  <si>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</si>
  <si>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</si>
  <si>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</si>
  <si>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</si>
  <si>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</si>
  <si>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</si>
  <si>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</si>
  <si>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</si>
  <si>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</si>
  <si>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</si>
  <si>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</si>
  <si>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</si>
  <si>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</si>
  <si>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</si>
  <si>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</si>
  <si>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</si>
  <si>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</si>
  <si>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</si>
  <si>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</si>
  <si>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</si>
  <si>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</si>
  <si>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</si>
  <si>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</si>
  <si>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</si>
  <si>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</si>
  <si>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</si>
  <si>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</si>
  <si>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</si>
  <si>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</si>
  <si>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</si>
  <si>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</si>
  <si>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</si>
  <si>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</si>
  <si>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</si>
  <si>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</si>
  <si>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</si>
  <si>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</si>
  <si>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</si>
  <si>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</si>
  <si>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</si>
  <si>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</si>
  <si>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</si>
  <si>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</si>
  <si>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</si>
  <si>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</si>
  <si>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</si>
  <si>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</si>
  <si>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</si>
  <si>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</si>
  <si>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</si>
  <si>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</si>
  <si>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</si>
  <si>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</si>
  <si>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</si>
  <si>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</si>
  <si>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</si>
  <si>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</si>
  <si>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</si>
  <si>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</si>
  <si>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</si>
  <si>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</si>
  <si>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</si>
  <si>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</si>
  <si>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</si>
  <si>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</si>
  <si>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</si>
  <si>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</si>
  <si>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</si>
  <si>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</si>
  <si>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</si>
  <si>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</si>
  <si>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</si>
  <si>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</si>
  <si>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</si>
  <si>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</si>
  <si>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</si>
  <si>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</si>
  <si>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</si>
  <si>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</si>
  <si>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</si>
  <si>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</si>
  <si>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</si>
  <si>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</si>
  <si>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</si>
  <si>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</si>
  <si>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</si>
  <si>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</si>
  <si>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</si>
  <si>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</si>
  <si>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</si>
  <si>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</si>
  <si>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</si>
  <si>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</si>
  <si>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</si>
  <si>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</si>
  <si>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</si>
  <si>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</si>
  <si>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</si>
  <si>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</si>
  <si>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</si>
  <si>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</si>
  <si>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</si>
  <si>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</si>
  <si>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</si>
  <si>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</si>
  <si>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</si>
  <si>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</si>
  <si>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</si>
  <si>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</si>
  <si>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</si>
  <si>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</si>
  <si>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</si>
  <si>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</si>
  <si>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</si>
  <si>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</si>
  <si>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</si>
  <si>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</si>
  <si>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</si>
  <si>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</si>
  <si>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</si>
  <si>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</si>
  <si>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</si>
  <si>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</si>
  <si>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</si>
  <si>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</si>
  <si>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</si>
  <si>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</si>
  <si>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</si>
  <si>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</si>
  <si>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</si>
  <si>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</si>
  <si>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</si>
  <si>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</si>
  <si>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</si>
  <si>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</si>
  <si>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</si>
  <si>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</si>
  <si>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</si>
  <si>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</si>
  <si>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</si>
  <si>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</si>
  <si>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</si>
  <si>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</si>
  <si>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</si>
  <si>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</si>
  <si>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</si>
  <si>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</si>
  <si>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</si>
  <si>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</si>
  <si>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</si>
  <si>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</si>
  <si>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</si>
  <si>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</si>
  <si>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</si>
  <si>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</si>
  <si>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</si>
  <si>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</si>
  <si>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</si>
  <si>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</si>
  <si>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</si>
  <si>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</si>
  <si>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</si>
  <si>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</si>
  <si>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</si>
  <si>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</si>
  <si>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</si>
  <si>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</si>
  <si>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</si>
  <si>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</si>
  <si>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</si>
  <si>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</si>
  <si>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</si>
  <si>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</si>
  <si>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</si>
  <si>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</si>
  <si>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</si>
  <si>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</si>
  <si>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</si>
  <si>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</si>
  <si>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</si>
  <si>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</si>
  <si>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</si>
  <si>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</si>
  <si>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</si>
  <si>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</si>
  <si>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</si>
  <si>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</si>
  <si>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</si>
  <si>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</si>
  <si>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</si>
  <si>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</si>
  <si>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</si>
  <si>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</si>
  <si>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</si>
  <si>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</si>
  <si>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</si>
  <si>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</si>
  <si>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</si>
  <si>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</si>
  <si>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</si>
  <si>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</si>
  <si>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</si>
  <si>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</si>
  <si>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</si>
  <si>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</si>
  <si>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</si>
  <si>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</si>
  <si>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</si>
  <si>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</si>
  <si>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</si>
  <si>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</si>
  <si>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</si>
  <si>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</si>
  <si>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</si>
  <si>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</si>
  <si>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</si>
  <si>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</si>
  <si>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</si>
  <si>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</si>
  <si>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</si>
  <si>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</si>
  <si>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</si>
  <si>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</si>
  <si>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</si>
  <si>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</si>
  <si>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</si>
  <si>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</si>
  <si>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</si>
  <si>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</si>
  <si>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</si>
  <si>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</si>
  <si>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</si>
  <si>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</si>
  <si>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</si>
  <si>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</si>
  <si>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</si>
  <si>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</si>
  <si>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</si>
  <si>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</si>
  <si>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</si>
  <si>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</si>
  <si>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</si>
  <si>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</si>
  <si>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</si>
  <si>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</si>
  <si>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</si>
  <si>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</si>
  <si>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</si>
  <si>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</si>
  <si>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</si>
  <si>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</si>
  <si>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</si>
  <si>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</si>
  <si>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</si>
  <si>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</si>
  <si>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</si>
  <si>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</si>
  <si>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</si>
  <si>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</si>
  <si>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</si>
  <si>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</si>
  <si>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</si>
  <si>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</si>
  <si>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</si>
  <si>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</si>
  <si>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</si>
  <si>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</si>
  <si>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</si>
  <si>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</si>
  <si>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</si>
  <si>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</si>
  <si>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</si>
  <si>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</si>
  <si>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</si>
  <si>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</si>
  <si>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</si>
  <si>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</si>
  <si>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</si>
  <si>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</si>
  <si>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</si>
  <si>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</si>
  <si>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</si>
  <si>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</si>
  <si>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</si>
  <si>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</si>
  <si>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</si>
  <si>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</si>
  <si>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</si>
  <si>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</si>
  <si>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</si>
  <si>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</si>
  <si>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</si>
  <si>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</si>
  <si>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</si>
  <si>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</si>
  <si>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</si>
  <si>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</si>
  <si>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</si>
  <si>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</si>
  <si>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</si>
  <si>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</si>
  <si>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</si>
  <si>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</si>
  <si>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</si>
  <si>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</si>
  <si>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</si>
  <si>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</si>
  <si>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</si>
  <si>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</si>
  <si>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</si>
  <si>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</si>
  <si>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</si>
  <si>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</si>
  <si>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</si>
  <si>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</si>
  <si>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</si>
  <si>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</si>
  <si>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</si>
  <si>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</si>
  <si>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</si>
  <si>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</si>
  <si>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</si>
  <si>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</si>
  <si>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</si>
  <si>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</si>
  <si>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</si>
  <si>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</si>
  <si>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</si>
  <si>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</si>
  <si>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</si>
  <si>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</si>
  <si>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</si>
  <si>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</si>
  <si>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</si>
  <si>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</si>
  <si>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</si>
  <si>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</si>
  <si>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</si>
  <si>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</si>
  <si>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</si>
  <si>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</si>
  <si>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</si>
  <si>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</si>
  <si>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</si>
  <si>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</si>
  <si>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</si>
  <si>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</si>
  <si>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</si>
  <si>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</si>
  <si>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</si>
  <si>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</si>
  <si>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</si>
  <si>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</si>
  <si>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</si>
  <si>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</si>
  <si>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</si>
  <si>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</si>
  <si>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</si>
  <si>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</si>
  <si>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</si>
  <si>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</si>
  <si>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</si>
  <si>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</si>
  <si>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</si>
  <si>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</si>
  <si>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</si>
  <si>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</si>
  <si>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</si>
  <si>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</si>
  <si>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</si>
  <si>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</si>
  <si>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</si>
  <si>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</si>
  <si>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</si>
  <si>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</si>
  <si>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</si>
  <si>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</si>
  <si>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</si>
  <si>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</si>
  <si>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</si>
  <si>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</si>
  <si>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</si>
  <si>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</si>
  <si>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</si>
  <si>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</si>
  <si>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</si>
  <si>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</si>
  <si>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</si>
  <si>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</si>
  <si>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</si>
  <si>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</si>
  <si>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</si>
  <si>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</si>
  <si>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</si>
  <si>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</si>
  <si>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</si>
  <si>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</si>
  <si>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</si>
  <si>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</si>
  <si>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</si>
  <si>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</si>
  <si>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</si>
  <si>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</si>
  <si>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</si>
  <si>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</si>
  <si>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</si>
  <si>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</si>
  <si>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</si>
  <si>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</si>
  <si>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</si>
  <si>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</si>
  <si>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</si>
  <si>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</si>
  <si>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</si>
  <si>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</si>
  <si>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</si>
  <si>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</si>
  <si>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</si>
  <si>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</si>
  <si>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</si>
  <si>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</si>
  <si>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</si>
  <si>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</si>
  <si>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</si>
  <si>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</si>
  <si>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</si>
  <si>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</si>
  <si>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</si>
  <si>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</si>
  <si>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</si>
  <si>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</si>
  <si>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</si>
  <si>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</si>
  <si>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</si>
  <si>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</si>
  <si>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</si>
  <si>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</si>
  <si>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</si>
  <si>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</si>
  <si>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</si>
  <si>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</si>
  <si>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</si>
  <si>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</si>
  <si>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</si>
  <si>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</si>
  <si>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</si>
  <si>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</si>
  <si>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</si>
  <si>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</si>
  <si>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</si>
  <si>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</si>
  <si>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</si>
  <si>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</si>
  <si>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</si>
  <si>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</si>
  <si>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</si>
  <si>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</si>
  <si>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</si>
  <si>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</si>
  <si>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</si>
  <si>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</si>
  <si>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</si>
  <si>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</si>
  <si>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</si>
  <si>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</si>
  <si>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</si>
  <si>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</si>
  <si>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</si>
  <si>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</si>
  <si>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</si>
  <si>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</si>
  <si>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</si>
  <si>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charset val="134"/>
      </rPr>
      <t xml:space="preserve">) 是 </t>
    </r>
    <r>
      <rPr>
        <sz val="11"/>
        <rFont val="Verdana"/>
        <family val="2"/>
      </rPr>
      <t>Responsible Minerals Initiative®</t>
    </r>
    <r>
      <rPr>
        <sz val="11"/>
        <rFont val="SimSun"/>
        <charset val="134"/>
      </rPr>
      <t>（负责任矿物计划</t>
    </r>
    <r>
      <rPr>
        <sz val="11"/>
        <rFont val="Verdana"/>
        <family val="2"/>
      </rPr>
      <t xml:space="preserve">® (RMI®) </t>
    </r>
    <r>
      <rPr>
        <sz val="11"/>
        <rFont val="SimSun"/>
        <charset val="134"/>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charset val="134"/>
      </rPr>
      <t xml:space="preserve"> 执行尽职调查。
该模板还促进辨识新的冶炼厂和精炼厂以通过负责任矿物审验流程对这些厂家进行潜在的审核。
</t>
    </r>
    <r>
      <rPr>
        <sz val="11"/>
        <rFont val="Verdana"/>
        <family val="2"/>
      </rPr>
      <t xml:space="preserve">CRT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</si>
  <si>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family val="2"/>
        <charset val="128"/>
      </rPr>
      <t>・</t>
    </r>
    <r>
      <rPr>
        <sz val="11"/>
        <rFont val="ＭＳ Ｐゴシック"/>
        <family val="3"/>
        <charset val="128"/>
      </rPr>
      <t>ディリジェンスガイダンスに沿ったデュー</t>
    </r>
    <r>
      <rPr>
        <sz val="11"/>
        <rFont val="ＭＳ Ｐゴシック"/>
        <family val="2"/>
        <charset val="128"/>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</si>
  <si>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charset val="134"/>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</si>
  <si>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</si>
  <si>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charset val="134"/>
      </rPr>
      <t xml:space="preserve"> 选择贵公司的申报范围。范围的选项为：
</t>
    </r>
    <r>
      <rPr>
        <sz val="11"/>
        <rFont val="Verdana"/>
        <family val="2"/>
      </rPr>
      <t>A.</t>
    </r>
    <r>
      <rPr>
        <sz val="11"/>
        <rFont val="SimSun"/>
        <charset val="134"/>
      </rPr>
      <t xml:space="preserve"> 全公司
</t>
    </r>
    <r>
      <rPr>
        <sz val="11"/>
        <rFont val="Verdana"/>
        <family val="2"/>
      </rPr>
      <t>B.</t>
    </r>
    <r>
      <rPr>
        <sz val="11"/>
        <rFont val="SimSun"/>
        <charset val="134"/>
      </rPr>
      <t xml:space="preserve"> 产品（或产品清单）
</t>
    </r>
    <r>
      <rPr>
        <sz val="11"/>
        <rFont val="Verdana"/>
        <family val="2"/>
      </rPr>
      <t xml:space="preserve">C. </t>
    </r>
    <r>
      <rPr>
        <sz val="11"/>
        <rFont val="SimSun"/>
        <charset val="134"/>
      </rPr>
      <t>自定义 
如果选择范围为“全公司”，申报包括该公司的全部产品或由其母公司生产的全部产品物质。如果用户从公司层面报告</t>
    </r>
    <r>
      <rPr>
        <b/>
        <sz val="11"/>
        <rFont val="SimSun"/>
        <charset val="134"/>
      </rPr>
      <t>钴</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charset val="134"/>
      </rPr>
      <t xml:space="preserve"> 列中列出此申报范围涵盖的
产品的制造商产品序号。可以选择是否在“产品清单”工作表的 </t>
    </r>
    <r>
      <rPr>
        <sz val="11"/>
        <rFont val="Verdana"/>
        <family val="2"/>
      </rPr>
      <t>C</t>
    </r>
    <r>
      <rPr>
        <sz val="11"/>
        <rFont val="SimSun"/>
        <charset val="134"/>
      </rPr>
      <t xml:space="preserve"> 列中列出制造商产品名称。
如果选择范围为“自定义”，用户必须描述</t>
    </r>
    <r>
      <rPr>
        <b/>
        <sz val="11"/>
        <rFont val="SimSun"/>
        <charset val="134"/>
      </rPr>
      <t>钴</t>
    </r>
    <r>
      <rPr>
        <sz val="11"/>
        <rFont val="SimSun"/>
        <charset val="134"/>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</si>
  <si>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family val="2"/>
        <charset val="128"/>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family val="2"/>
        <charset val="128"/>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family val="2"/>
        <charset val="128"/>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</si>
  <si>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</si>
  <si>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</si>
  <si>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</si>
  <si>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</si>
  <si>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</si>
  <si>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</si>
  <si>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charset val="134"/>
      </rPr>
      <t xml:space="preserve"> 插入与申报信息内容相关的联系人姓名。
此栏必须填写。</t>
    </r>
  </si>
  <si>
    <r>
      <rPr>
        <sz val="11"/>
        <rFont val="Verdana"/>
        <family val="2"/>
      </rPr>
      <t xml:space="preserve">8. </t>
    </r>
    <r>
      <rPr>
        <sz val="11"/>
        <rFont val="SimSun"/>
        <charset val="134"/>
      </rPr>
      <t>插入联系人的电话号码。此栏必须填写。</t>
    </r>
  </si>
  <si>
    <r>
      <rPr>
        <sz val="11"/>
        <rFont val="Verdana"/>
        <family val="2"/>
      </rPr>
      <t>9.</t>
    </r>
    <r>
      <rPr>
        <sz val="11"/>
        <rFont val="SimSun"/>
        <charset val="134"/>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</si>
  <si>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2"/>
        <charset val="128"/>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</si>
  <si>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charset val="134"/>
      </rPr>
      <t xml:space="preserve"> 插入授权人的电子邮件地址。
如果电子邮件地址不可用，说明“不可用”或“</t>
    </r>
    <r>
      <rPr>
        <sz val="11"/>
        <rFont val="Verdana"/>
        <family val="2"/>
      </rPr>
      <t>n/a</t>
    </r>
    <r>
      <rPr>
        <sz val="11"/>
        <rFont val="SimSun"/>
        <charset val="134"/>
      </rPr>
      <t>”。空白字段可能导致表格填写错误。此栏必须填写。</t>
    </r>
  </si>
  <si>
    <r>
      <rPr>
        <sz val="11"/>
        <rFont val="Verdana"/>
        <family val="2"/>
      </rPr>
      <t>13.</t>
    </r>
    <r>
      <rPr>
        <sz val="11"/>
        <rFont val="SimSun"/>
        <charset val="134"/>
      </rPr>
      <t xml:space="preserve"> 请使用以下格式输入表格填写完毕的
日期：年—月—日。此栏必须填写。</t>
    </r>
  </si>
  <si>
    <r>
      <t xml:space="preserve">13. </t>
    </r>
    <r>
      <rPr>
        <sz val="11"/>
        <rFont val="ＭＳ Ｐゴシック"/>
        <family val="2"/>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</si>
  <si>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</si>
  <si>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family val="2"/>
        <charset val="128"/>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</si>
  <si>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charset val="134"/>
      </rPr>
      <t xml:space="preserve"> 答复是肯定的，则应完成钴的所有问题，而且应完成关于公司的总体审核鉴定计划的后续审核鉴定问题（</t>
    </r>
    <r>
      <rPr>
        <sz val="11"/>
        <rFont val="Verdana"/>
        <family val="2"/>
      </rPr>
      <t>A</t>
    </r>
    <r>
      <rPr>
        <sz val="11"/>
        <rFont val="SimSun"/>
        <charset val="134"/>
      </rPr>
      <t xml:space="preserve"> 至 </t>
    </r>
    <r>
      <rPr>
        <sz val="11"/>
        <rFont val="Verdana"/>
        <family val="2"/>
      </rPr>
      <t>I</t>
    </r>
    <r>
      <rPr>
        <sz val="11"/>
        <rFont val="SimSun"/>
        <charset val="134"/>
      </rPr>
      <t>）。</t>
    </r>
  </si>
  <si>
    <r>
      <t>コバルトに関する質問1への回答が「Yes」の場合、コバルトについてすべての質問に記入し、貴社のデュー</t>
    </r>
    <r>
      <rPr>
        <sz val="11"/>
        <rFont val="ＭＳ Ｐゴシック"/>
        <family val="2"/>
        <charset val="128"/>
      </rPr>
      <t>・</t>
    </r>
    <r>
      <rPr>
        <sz val="11"/>
        <rFont val="ＭＳ Ｐゴシック"/>
        <family val="3"/>
        <charset val="128"/>
      </rPr>
      <t>ディリジェンスプログラム全体に関する下記のデュー</t>
    </r>
    <r>
      <rPr>
        <sz val="11"/>
        <rFont val="ＭＳ Ｐゴシック"/>
        <family val="2"/>
        <charset val="128"/>
      </rPr>
      <t>・</t>
    </r>
    <r>
      <rPr>
        <sz val="11"/>
        <rFont val="ＭＳ Ｐゴシック"/>
        <family val="3"/>
        <charset val="128"/>
      </rPr>
      <t>ディリジェンス関連の質問（A～I）にも回答する必要があります。</t>
    </r>
  </si>
  <si>
    <r>
      <rPr>
        <sz val="11"/>
        <rFont val="Verdana"/>
        <family val="2"/>
      </rPr>
      <t xml:space="preserve">2. </t>
    </r>
    <r>
      <rPr>
        <sz val="11"/>
        <rFont val="SimSun"/>
        <charset val="134"/>
      </rPr>
      <t>这是要申报一种产品或多种产品中
钴的任何部分的源产地是受冲突影响和高风险地区 (</t>
    </r>
    <r>
      <rPr>
        <sz val="11"/>
        <rFont val="Verdana"/>
        <family val="2"/>
      </rPr>
      <t>CAHRA</t>
    </r>
    <r>
      <rPr>
        <sz val="11"/>
        <rFont val="SimSun"/>
        <charset val="134"/>
      </rPr>
      <t xml:space="preserve">)。如果供应链中的任何
冶炼厂从 </t>
    </r>
    <r>
      <rPr>
        <sz val="11"/>
        <rFont val="Verdana"/>
        <family val="2"/>
      </rPr>
      <t>CAHRA</t>
    </r>
    <r>
      <rPr>
        <sz val="11"/>
        <rFont val="SimSun"/>
        <charset val="134"/>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charset val="134"/>
      </rPr>
      <t xml:space="preserve"> 的答复为“是”，
则必须为钴回答此问题。</t>
    </r>
  </si>
  <si>
    <r>
      <rPr>
        <sz val="11"/>
        <rFont val="Verdana"/>
        <family val="2"/>
      </rPr>
      <t xml:space="preserve">3. </t>
    </r>
    <r>
      <rPr>
        <sz val="11"/>
        <rFont val="SimSun"/>
        <charset val="134"/>
      </rPr>
      <t xml:space="preserve">此申报确定产品中包含的钴是否
完全来自回收料或报废料。
以“是”、“否”或“不知道”来答复此
问题。
答复“是”表示 </t>
    </r>
    <r>
      <rPr>
        <sz val="11"/>
        <rFont val="Verdana"/>
        <family val="2"/>
      </rPr>
      <t>100%</t>
    </r>
    <r>
      <rPr>
        <sz val="11"/>
        <rFont val="SimSun"/>
        <charset val="134"/>
      </rPr>
      <t xml:space="preserve"> 的钴来自回收料或报废料。
答复“否”表示部分原材料不是来自回收料或报废料。答复“不知道”表示用户不知道是否 </t>
    </r>
    <r>
      <rPr>
        <sz val="11"/>
        <rFont val="Verdana"/>
        <family val="2"/>
      </rPr>
      <t>100%</t>
    </r>
    <r>
      <rPr>
        <sz val="11"/>
        <rFont val="SimSun"/>
        <charset val="134"/>
      </rPr>
      <t xml:space="preserve"> 的原材料来自回收料或报废料。
此栏必须填写。</t>
    </r>
  </si>
  <si>
    <r>
      <rPr>
        <sz val="11"/>
        <rFont val="Verdana"/>
        <family val="2"/>
      </rPr>
      <t xml:space="preserve">4. </t>
    </r>
    <r>
      <rPr>
        <sz val="11"/>
        <rFont val="SimSun"/>
        <charset val="134"/>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charset val="134"/>
      </rPr>
      <t xml:space="preserve">
­ 超过 </t>
    </r>
    <r>
      <rPr>
        <sz val="11"/>
        <rFont val="Verdana"/>
        <family val="2"/>
      </rPr>
      <t>90%</t>
    </r>
    <r>
      <rPr>
        <sz val="11"/>
        <rFont val="SimSun"/>
        <charset val="134"/>
      </rPr>
      <t xml:space="preserve">
­ 超过 </t>
    </r>
    <r>
      <rPr>
        <sz val="11"/>
        <rFont val="Verdana"/>
        <family val="2"/>
      </rPr>
      <t>75%</t>
    </r>
    <r>
      <rPr>
        <sz val="11"/>
        <rFont val="SimSun"/>
        <charset val="134"/>
      </rPr>
      <t xml:space="preserve">
­ 超过 </t>
    </r>
    <r>
      <rPr>
        <sz val="11"/>
        <rFont val="Verdana"/>
        <family val="2"/>
      </rPr>
      <t>50%</t>
    </r>
    <r>
      <rPr>
        <sz val="11"/>
        <rFont val="SimSun"/>
        <charset val="134"/>
      </rPr>
      <t xml:space="preserve">
- </t>
    </r>
    <r>
      <rPr>
        <sz val="11"/>
        <rFont val="Verdana"/>
        <family val="2"/>
      </rPr>
      <t>50%</t>
    </r>
    <r>
      <rPr>
        <sz val="11"/>
        <rFont val="SimSun"/>
        <charset val="134"/>
      </rPr>
      <t xml:space="preserve"> 或以下
- 无
此栏必须填写。</t>
    </r>
  </si>
  <si>
    <r>
      <rPr>
        <sz val="11"/>
        <rFont val="Verdana"/>
        <family val="2"/>
      </rPr>
      <t xml:space="preserve">5. </t>
    </r>
    <r>
      <rPr>
        <sz val="11"/>
        <rFont val="SimSun"/>
        <charset val="134"/>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</si>
  <si>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charset val="134"/>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charset val="134"/>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</si>
  <si>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family val="2"/>
        <charset val="128"/>
      </rPr>
      <t>この質問は、質問1の回答が「Yes（はい）」の金属については必須となります。</t>
    </r>
  </si>
  <si>
    <r>
      <t>「OECD紛争地域及び高リスク地域からの鉱物の責任あるサプライチェーンのためのデュー</t>
    </r>
    <r>
      <rPr>
        <sz val="11"/>
        <rFont val="ＭＳ Ｐゴシック"/>
        <family val="2"/>
        <charset val="128"/>
      </rPr>
      <t>・</t>
    </r>
    <r>
      <rPr>
        <sz val="11"/>
        <rFont val="ＭＳ Ｐゴシック"/>
        <family val="3"/>
        <charset val="128"/>
      </rPr>
      <t>ディリジェンスガイダンス」は、「デュー</t>
    </r>
    <r>
      <rPr>
        <sz val="11"/>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</si>
  <si>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charset val="134"/>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</si>
  <si>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family val="2"/>
        <charset val="128"/>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</si>
  <si>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charset val="134"/>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</si>
  <si>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</si>
  <si>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charset val="134"/>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</si>
  <si>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family val="2"/>
        <charset val="128"/>
      </rPr>
      <t>・</t>
    </r>
    <r>
      <rPr>
        <sz val="11"/>
        <rFont val="ＭＳ Ｐゴシック"/>
        <family val="3"/>
        <charset val="128"/>
      </rPr>
      <t>ディリジェンスガイダンスに沿ったデュー</t>
    </r>
    <r>
      <rPr>
        <sz val="11"/>
        <rFont val="ＭＳ Ｐゴシック"/>
        <family val="2"/>
        <charset val="128"/>
      </rPr>
      <t>・</t>
    </r>
    <r>
      <rPr>
        <sz val="11"/>
        <rFont val="ＭＳ Ｐゴシック"/>
        <family val="3"/>
        <charset val="128"/>
      </rPr>
      <t>ディリジェンスを実施することを要求</t>
    </r>
    <r>
      <rPr>
        <sz val="11"/>
        <rFont val="ＭＳ Ｐゴシック"/>
        <family val="2"/>
        <charset val="128"/>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</si>
  <si>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charset val="134"/>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</si>
  <si>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family val="2"/>
        <charset val="128"/>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</si>
  <si>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charset val="134"/>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</si>
  <si>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family val="2"/>
        <charset val="128"/>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</si>
  <si>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charset val="134"/>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</si>
  <si>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family val="2"/>
        <charset val="128"/>
      </rPr>
      <t>供等さらなる要</t>
    </r>
    <r>
      <rPr>
        <sz val="11"/>
        <rFont val="ＭＳ Ｐゴシック"/>
        <family val="3"/>
        <charset val="128"/>
      </rPr>
      <t>求</t>
    </r>
    <r>
      <rPr>
        <sz val="11"/>
        <rFont val="ＭＳ Ｐゴシック"/>
        <family val="2"/>
        <charset val="128"/>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</si>
  <si>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</si>
  <si>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</si>
  <si>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</si>
  <si>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charset val="134"/>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</si>
  <si>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family val="2"/>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</si>
  <si>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charset val="134"/>
      </rPr>
      <t>冶炼厂名称 (</t>
    </r>
    <r>
      <rPr>
        <sz val="11"/>
        <rFont val="Verdana"/>
        <family val="2"/>
      </rPr>
      <t>1</t>
    </r>
    <r>
      <rPr>
        <sz val="11"/>
        <rFont val="SimSun"/>
        <charset val="134"/>
      </rPr>
      <t xml:space="preserve">)- 如果在 </t>
    </r>
    <r>
      <rPr>
        <sz val="11"/>
        <rFont val="Verdana"/>
        <family val="2"/>
      </rPr>
      <t xml:space="preserve">C </t>
    </r>
    <r>
      <rPr>
        <sz val="11"/>
        <rFont val="SimSun"/>
        <charset val="134"/>
      </rPr>
      <t xml:space="preserve">列选择了
“冶炼厂未列出”，则填入冶炼厂名称。当在 </t>
    </r>
    <r>
      <rPr>
        <sz val="11"/>
        <rFont val="Verdana"/>
        <family val="2"/>
      </rPr>
      <t>C</t>
    </r>
    <r>
      <rPr>
        <sz val="11"/>
        <rFont val="SimSun"/>
        <charset val="134"/>
      </rPr>
      <t xml:space="preserve"> 列选择了冶炼厂名称后，
此字段将自动填充。此字段必须填写。</t>
    </r>
  </si>
  <si>
    <r>
      <rPr>
        <sz val="11"/>
        <rFont val="Verdana"/>
        <family val="2"/>
      </rPr>
      <t>5.</t>
    </r>
    <r>
      <rPr>
        <sz val="11"/>
        <rFont val="SimSun"/>
        <charset val="134"/>
      </rPr>
      <t xml:space="preserve"> 冶炼厂所在国家 (</t>
    </r>
    <r>
      <rPr>
        <sz val="11"/>
        <rFont val="Verdana"/>
        <family val="2"/>
      </rPr>
      <t>*</t>
    </r>
    <r>
      <rPr>
        <sz val="11"/>
        <rFont val="SimSun"/>
        <charset val="134"/>
      </rPr>
      <t xml:space="preserve">) - 当在 </t>
    </r>
    <r>
      <rPr>
        <sz val="11"/>
        <rFont val="Verdana"/>
        <family val="2"/>
      </rPr>
      <t>C</t>
    </r>
    <r>
      <rPr>
        <sz val="11"/>
        <rFont val="SimSun"/>
        <charset val="134"/>
      </rPr>
      <t xml:space="preserve"> 列选择了
冶炼厂名称，此字段将自动填充。如果在</t>
    </r>
    <r>
      <rPr>
        <sz val="11"/>
        <rFont val="Verdana"/>
        <family val="2"/>
      </rPr>
      <t xml:space="preserve"> C</t>
    </r>
    <r>
      <rPr>
        <sz val="11"/>
        <rFont val="SimSun"/>
        <charset val="134"/>
      </rPr>
      <t xml:space="preserve"> 列选择了“冶炼厂未列出”，则使用下拉菜单选择冶炼厂的国家位置。此栏必须填写。</t>
    </r>
  </si>
  <si>
    <r>
      <rPr>
        <sz val="11"/>
        <rFont val="Verdana"/>
        <family val="2"/>
      </rPr>
      <t xml:space="preserve">RMAP </t>
    </r>
    <r>
      <rPr>
        <sz val="11"/>
        <rFont val="SimSun"/>
        <charset val="134"/>
      </rPr>
      <t>合规冶炼厂目录</t>
    </r>
  </si>
  <si>
    <r>
      <t>コバルトの濃縮物、中間</t>
    </r>
    <r>
      <rPr>
        <sz val="11"/>
        <rFont val="ＭＳ Ｐゴシック"/>
        <family val="2"/>
        <charset val="128"/>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</si>
  <si>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family val="2"/>
        <charset val="128"/>
      </rPr>
      <t>・</t>
    </r>
    <r>
      <rPr>
        <sz val="11"/>
        <rFont val="ＭＳ Ｐゴシック"/>
        <family val="3"/>
        <charset val="128"/>
      </rPr>
      <t>ディリジェンスガイダンス（OECDガイダンス）はデュー</t>
    </r>
    <r>
      <rPr>
        <sz val="11"/>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</si>
  <si>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</si>
  <si>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family val="2"/>
        <charset val="128"/>
      </rPr>
      <t>・</t>
    </r>
    <r>
      <rPr>
        <sz val="11"/>
        <rFont val="ＭＳ Ｐゴシック"/>
        <family val="3"/>
        <charset val="128"/>
      </rPr>
      <t>ディリジェンスガイダンスを策定した。OECDデュー</t>
    </r>
    <r>
      <rPr>
        <sz val="11"/>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</si>
  <si>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charset val="134"/>
      </rPr>
      <t xml:space="preserve"> 或以上）金属、粉末、
铸块、棒条、颗粒、氧化物或金属盐。术语“冶炼厂”和“精炼厂”在各种出版物中可通
用。</t>
    </r>
  </si>
  <si>
    <r>
      <t>负责任矿物审验流程 (</t>
    </r>
    <r>
      <rPr>
        <sz val="11"/>
        <rFont val="Verdana"/>
        <family val="2"/>
      </rPr>
      <t>RMAP</t>
    </r>
    <r>
      <rPr>
        <sz val="11"/>
        <rFont val="SimSun"/>
        <charset val="134"/>
      </rPr>
      <t>) 中的合规冶炼
厂目录包含了所有被评估并且符合标准的冶炼厂和精炼厂。其中的标准有负责任矿物审验流程 (</t>
    </r>
    <r>
      <rPr>
        <sz val="11"/>
        <rFont val="Verdana"/>
        <family val="2"/>
      </rPr>
      <t>RMAP</t>
    </r>
    <r>
      <rPr>
        <sz val="11"/>
        <rFont val="SimSun"/>
        <charset val="134"/>
      </rPr>
      <t>)、负责任矿物计划 (</t>
    </r>
    <r>
      <rPr>
        <sz val="11"/>
        <rFont val="Verdana"/>
        <family val="2"/>
      </rPr>
      <t>RMI</t>
    </r>
    <r>
      <rPr>
        <sz val="11"/>
        <rFont val="SimSun"/>
        <charset val="134"/>
      </rPr>
      <t xml:space="preserve">) 或其它对等机构计划（如，责任珠宝委员会或伦敦金银市场协会）。如果冶炼厂或精炼厂不在目录内，则表示其未完成 </t>
    </r>
    <r>
      <rPr>
        <sz val="11"/>
        <rFont val="Verdana"/>
        <family val="2"/>
      </rPr>
      <t>RMAP</t>
    </r>
    <r>
      <rPr>
        <sz val="11"/>
        <rFont val="SimSun"/>
        <charset val="134"/>
      </rPr>
      <t xml:space="preserve"> 评估或不
符合 </t>
    </r>
    <r>
      <rPr>
        <sz val="11"/>
        <rFont val="Verdana"/>
        <family val="2"/>
      </rPr>
      <t>RMAP</t>
    </r>
    <r>
      <rPr>
        <sz val="11"/>
        <rFont val="SimSun"/>
        <charset val="134"/>
      </rPr>
      <t xml:space="preserve"> 标准要求。
要查看经验证符合</t>
    </r>
    <r>
      <rPr>
        <sz val="11"/>
        <rFont val="Verdana"/>
        <family val="2"/>
      </rPr>
      <t xml:space="preserve"> RMAP</t>
    </r>
    <r>
      <rPr>
        <sz val="11"/>
        <rFont val="SimSun"/>
        <charset val="134"/>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</si>
  <si>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</si>
  <si>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charset val="134"/>
      </rPr>
      <t xml:space="preserve"> 或以上）金属、粉末、铸块、
棒条、颗粒、氧化物或金属盐。术语“冶炼
厂”和“精炼厂”在各种出版物中可通用。</t>
    </r>
  </si>
  <si>
    <r>
      <rPr>
        <sz val="11"/>
        <rFont val="Verdana"/>
        <family val="2"/>
      </rPr>
      <t xml:space="preserve">2) </t>
    </r>
    <r>
      <rPr>
        <sz val="11"/>
        <rFont val="SimSun"/>
        <charset val="134"/>
      </rPr>
      <t xml:space="preserve">贵公司供应链中是否有冶炼厂从受冲突
影响和高风险地区采购钴？ （《经合组织尽职调查指南》，参见定义选项卡） </t>
    </r>
  </si>
  <si>
    <r>
      <rPr>
        <sz val="11"/>
        <rFont val="Verdana"/>
        <family val="2"/>
      </rPr>
      <t>3)</t>
    </r>
    <r>
      <rPr>
        <sz val="11"/>
        <rFont val="SimSun"/>
        <charset val="134"/>
      </rPr>
      <t xml:space="preserve"> 是否 </t>
    </r>
    <r>
      <rPr>
        <sz val="11"/>
        <rFont val="Verdana"/>
        <family val="2"/>
      </rPr>
      <t>100%</t>
    </r>
    <r>
      <rPr>
        <sz val="11"/>
        <rFont val="SimSun"/>
        <charset val="134"/>
      </rPr>
      <t xml:space="preserve"> 的钴来自回收料或
报废料资源？ </t>
    </r>
  </si>
  <si>
    <r>
      <rPr>
        <sz val="11"/>
        <rFont val="Verdana"/>
        <family val="2"/>
      </rPr>
      <t xml:space="preserve">4) </t>
    </r>
    <r>
      <rPr>
        <sz val="11"/>
        <rFont val="SimSun"/>
        <charset val="134"/>
      </rPr>
      <t>百分之多少的相关供应商已对贵公司
的供应链调查提供答复？</t>
    </r>
  </si>
  <si>
    <r>
      <rPr>
        <sz val="11"/>
        <rFont val="Verdana"/>
        <family val="2"/>
      </rPr>
      <t xml:space="preserve">5) </t>
    </r>
    <r>
      <rPr>
        <sz val="11"/>
        <rFont val="SimSun"/>
        <charset val="134"/>
      </rPr>
      <t xml:space="preserve">您是否识别出为贵公司的供应链供应
钴的所有冶炼厂？ </t>
    </r>
  </si>
  <si>
    <r>
      <rPr>
        <sz val="11"/>
        <rFont val="Verdana"/>
        <family val="2"/>
      </rPr>
      <t xml:space="preserve">6) </t>
    </r>
    <r>
      <rPr>
        <sz val="11"/>
        <rFont val="SimSun"/>
        <charset val="134"/>
      </rPr>
      <t xml:space="preserve">贵公司收到的所有适用冶炼厂信息
是否已在此申报中报告？ </t>
    </r>
  </si>
  <si>
    <r>
      <rPr>
        <sz val="11"/>
        <rFont val="Verdana"/>
        <family val="2"/>
      </rPr>
      <t xml:space="preserve">B. </t>
    </r>
    <r>
      <rPr>
        <sz val="11"/>
        <rFont val="SimSun"/>
        <charset val="134"/>
      </rPr>
      <t xml:space="preserve">贵公司的政策是否至少涵盖《经合组织
尽职调查指南》附录二《示范政策》中的所有风险以及童工问题的最恶劣形式？ </t>
    </r>
  </si>
  <si>
    <r>
      <rPr>
        <sz val="11"/>
        <rFont val="Verdana"/>
        <family val="2"/>
      </rPr>
      <t xml:space="preserve">C. </t>
    </r>
    <r>
      <rPr>
        <sz val="11"/>
        <rFont val="SimSun"/>
        <charset val="134"/>
      </rPr>
      <t xml:space="preserve">贵公司是否针对上述指明申报范围中的
钴实施了尽职调查措施？ </t>
    </r>
  </si>
  <si>
    <r>
      <rPr>
        <sz val="11"/>
        <rFont val="Verdana"/>
        <family val="2"/>
      </rPr>
      <t xml:space="preserve">D. </t>
    </r>
    <r>
      <rPr>
        <sz val="11"/>
        <rFont val="SimSun"/>
        <charset val="134"/>
      </rPr>
      <t xml:space="preserve">贵公司是否要求供应商按照《经合组织
尽职调查指南》针对钴供应链实施尽职调查？ </t>
    </r>
  </si>
  <si>
    <r>
      <rPr>
        <sz val="11"/>
        <rFont val="Verdana"/>
        <family val="2"/>
      </rPr>
      <t xml:space="preserve">E. </t>
    </r>
    <r>
      <rPr>
        <sz val="11"/>
        <rFont val="SimSun"/>
        <charset val="134"/>
      </rPr>
      <t xml:space="preserve">贵公司是否要求贵公司的直接供应商
从尽职调查实践经独立第三方审计计划验证过的冶炼厂采购钴？ </t>
    </r>
  </si>
  <si>
    <r>
      <rPr>
        <sz val="11"/>
        <rFont val="Verdana"/>
        <family val="2"/>
      </rPr>
      <t xml:space="preserve">F. </t>
    </r>
    <r>
      <rPr>
        <sz val="11"/>
        <rFont val="SimSun"/>
        <charset val="134"/>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</si>
  <si>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charset val="134"/>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</si>
  <si>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</si>
  <si>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charset val="134"/>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</si>
  <si>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</si>
  <si>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</si>
  <si>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</si>
  <si>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</si>
  <si>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charset val="134"/>
      </rPr>
      <t>单元格中申报此调查
回答中所申报产品范围内使用的钴的源产地是否为受冲突影响和高风险地区 (</t>
    </r>
    <r>
      <rPr>
        <sz val="11"/>
        <rFont val="Verdana"/>
        <family val="2"/>
      </rPr>
      <t>CAHRA</t>
    </r>
    <r>
      <rPr>
        <sz val="11"/>
        <rFont val="SimSun"/>
        <charset val="134"/>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</si>
  <si>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</si>
  <si>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</si>
  <si>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</si>
  <si>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</si>
  <si>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</si>
  <si>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</si>
  <si>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</si>
  <si>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</si>
  <si>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</si>
  <si>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</si>
  <si>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</si>
  <si>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</si>
  <si>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</si>
  <si>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</si>
  <si>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</si>
  <si>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</si>
  <si>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</si>
  <si>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</si>
  <si>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</si>
  <si>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</si>
  <si>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</si>
  <si>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</si>
  <si>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</si>
  <si>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</si>
  <si>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</si>
  <si>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</si>
  <si>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</si>
  <si>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</si>
  <si>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</si>
  <si>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</si>
  <si>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</si>
  <si>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</si>
  <si>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</si>
  <si>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</si>
  <si>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</si>
  <si>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</si>
  <si>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</si>
  <si>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</si>
  <si>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</si>
  <si>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</si>
  <si>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</si>
  <si>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</si>
  <si>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</si>
  <si>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</si>
  <si>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</si>
  <si>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</si>
  <si>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</si>
  <si>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</si>
  <si>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</si>
  <si>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</si>
  <si>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</si>
  <si>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</si>
  <si>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</si>
  <si>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</si>
  <si>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</si>
  <si>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</si>
  <si>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</si>
  <si>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</si>
  <si>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</si>
  <si>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</si>
  <si>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</si>
  <si>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</si>
  <si>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</si>
  <si>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</si>
  <si>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</si>
  <si>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</si>
  <si>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</si>
  <si>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</si>
  <si>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</si>
  <si>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</si>
  <si>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</si>
  <si>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</si>
  <si>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</si>
  <si>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</si>
  <si>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</si>
  <si>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</si>
  <si>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</si>
  <si>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</si>
  <si>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</si>
  <si>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</si>
  <si>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</si>
  <si>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</si>
  <si>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</si>
  <si>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</si>
  <si>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</si>
  <si>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</si>
  <si>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</si>
  <si>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</si>
  <si>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</si>
  <si>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</si>
  <si>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</si>
  <si>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</si>
  <si>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</si>
  <si>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</si>
  <si>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</si>
  <si>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</si>
  <si>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</si>
  <si>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</si>
  <si>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</si>
  <si>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</si>
  <si>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</si>
  <si>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</si>
  <si>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</si>
  <si>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</si>
  <si>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</si>
  <si>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</si>
  <si>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</si>
  <si>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</si>
  <si>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</si>
  <si>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</si>
  <si>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</si>
  <si>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</si>
  <si>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</si>
  <si>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</si>
  <si>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</si>
  <si>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</si>
  <si>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</si>
  <si>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</si>
  <si>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</si>
  <si>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</si>
  <si>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</si>
  <si>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</si>
  <si>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</si>
  <si>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</si>
  <si>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</si>
  <si>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</si>
  <si>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</si>
  <si>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</si>
  <si>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</si>
  <si>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</si>
  <si>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</si>
  <si>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</si>
  <si>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</si>
  <si>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</si>
  <si>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</si>
  <si>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</si>
  <si>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</si>
  <si>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</si>
  <si>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</si>
  <si>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</si>
  <si>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</si>
  <si>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</si>
  <si>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</si>
  <si>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</si>
  <si>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</si>
  <si>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</si>
  <si>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</si>
  <si>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</si>
  <si>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</si>
  <si>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</si>
  <si>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</si>
  <si>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</si>
  <si>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</si>
  <si>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</si>
  <si>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</si>
  <si>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</si>
  <si>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</si>
  <si>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</si>
  <si>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</si>
  <si>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</si>
  <si>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</si>
  <si>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</si>
  <si>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</si>
  <si>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</si>
  <si>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</si>
  <si>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</si>
  <si>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charset val="134"/>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</si>
  <si>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</si>
  <si>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family val="2"/>
        <charset val="128"/>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</si>
  <si>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charset val="134"/>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</si>
  <si>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</si>
  <si>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</si>
  <si>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</si>
  <si>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</si>
  <si>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family val="2"/>
        <charset val="128"/>
      </rPr>
      <t xml:space="preserve">Responsible </t>
    </r>
    <r>
      <rPr>
        <sz val="11"/>
        <rFont val="ＭＳ Ｐゴシック"/>
        <family val="3"/>
        <charset val="128"/>
      </rPr>
      <t>Minerals Initiative. 無断転載・再配布禁止。</t>
    </r>
  </si>
  <si>
    <r>
      <rPr>
        <sz val="11"/>
        <rFont val="Verdana"/>
        <family val="2"/>
      </rPr>
      <t>© 2020</t>
    </r>
    <r>
      <rPr>
        <sz val="11"/>
        <rFont val="SimSun"/>
        <charset val="134"/>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</si>
  <si>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</si>
  <si>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</si>
  <si>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</si>
  <si>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</si>
  <si>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</si>
  <si>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</si>
  <si>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</si>
  <si>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</si>
  <si>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</si>
  <si>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</si>
  <si>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</si>
  <si>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</si>
  <si>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</si>
  <si>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</si>
  <si>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</si>
  <si>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</si>
  <si>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</si>
  <si>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</si>
  <si>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</si>
  <si>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</si>
  <si>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</si>
  <si>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</si>
  <si>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</si>
  <si>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</si>
  <si>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</si>
  <si>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</si>
  <si>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</si>
  <si>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</si>
  <si>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</si>
  <si>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</si>
  <si>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</si>
  <si>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</si>
  <si>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</si>
  <si>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</si>
  <si>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</si>
  <si>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</si>
  <si>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</si>
  <si>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</si>
  <si>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</si>
  <si>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</si>
  <si>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</si>
  <si>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</si>
  <si>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</si>
  <si>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</si>
  <si>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</si>
  <si>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</si>
  <si>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</si>
  <si>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</si>
  <si>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</si>
  <si>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</si>
  <si>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</si>
  <si>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</si>
  <si>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</si>
  <si>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</si>
  <si>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</si>
  <si>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</si>
  <si>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</si>
  <si>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</si>
  <si>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</si>
  <si>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</si>
  <si>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</si>
  <si>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</si>
  <si>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</si>
  <si>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</si>
  <si>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</si>
  <si>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</si>
  <si>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</si>
  <si>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</si>
  <si>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</si>
  <si>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</si>
  <si>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</si>
  <si>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</si>
  <si>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</si>
  <si>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</si>
  <si>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</si>
  <si>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</si>
  <si>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</si>
  <si>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</si>
  <si>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</si>
  <si>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</si>
  <si>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family val="2"/>
        <charset val="128"/>
      </rPr>
      <t>・</t>
    </r>
    <r>
      <rPr>
        <sz val="11"/>
        <rFont val="ＭＳ Ｐゴシック"/>
        <family val="3"/>
        <charset val="128"/>
      </rPr>
      <t>ディリジェンス対策を実施しましたか</t>
    </r>
  </si>
  <si>
    <r>
      <t>D.貴社は、サプライヤーに対して、OECDデュー</t>
    </r>
    <r>
      <rPr>
        <sz val="11"/>
        <rFont val="ＭＳ Ｐゴシック"/>
        <family val="2"/>
        <charset val="128"/>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</si>
  <si>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family val="2"/>
        <charset val="128"/>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</si>
  <si>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family val="2"/>
        <charset val="128"/>
      </rPr>
      <t>サプライヤー</t>
    </r>
    <r>
      <rPr>
        <sz val="11"/>
        <rFont val="ＭＳ Ｐゴシック"/>
        <family val="3"/>
        <charset val="128"/>
      </rPr>
      <t>のデュー</t>
    </r>
    <r>
      <rPr>
        <sz val="11"/>
        <rFont val="ＭＳ Ｐゴシック"/>
        <family val="2"/>
        <charset val="128"/>
      </rPr>
      <t>・</t>
    </r>
    <r>
      <rPr>
        <sz val="11"/>
        <rFont val="ＭＳ Ｐゴシック"/>
        <family val="3"/>
        <charset val="128"/>
      </rPr>
      <t>ディリジェンス慣行が、OECDデュー</t>
    </r>
    <r>
      <rPr>
        <sz val="11"/>
        <rFont val="ＭＳ Ｐゴシック"/>
        <family val="2"/>
        <charset val="128"/>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</si>
  <si>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</si>
  <si>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</si>
  <si>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</si>
  <si>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</si>
  <si>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</si>
  <si>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</si>
  <si>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</si>
  <si>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E-tec Interconnect AG</t>
  </si>
  <si>
    <t>Friedhofstrasse 1, 2543 Legnau, Switzerland</t>
  </si>
  <si>
    <t>Pablo Rodriguez</t>
  </si>
  <si>
    <t>request@e-tec.com</t>
  </si>
  <si>
    <t>CEO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</si>
</sst>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b/>
      <sz val="11"/>
      <name val="SimSun"/>
      <charset val="134"/>
    </font>
    <font>
      <sz val="11"/>
      <name val="ＭＳ Ｐゴシック"/>
      <family val="2"/>
      <charset val="128"/>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u/>
      <sz val="10"/>
      <color theme="10"/>
      <name val="Verdana"/>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8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diagonal/>
    </border>
    <border>
      <left/>
      <right/>
      <top style="thin">
        <color indexed="56"/>
      </top>
      <bottom/>
      <diagonal/>
    </border>
  </borders>
  <cellStyleXfs count="828">
    <xf numFmtId="0" fontId="0" fillId="0" borderId="0"/>
    <xf numFmtId="9" fontId="3"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71" fontId="3" fillId="0" borderId="0" applyFont="0" applyFill="0" applyBorder="0" applyAlignment="0" applyProtection="0"/>
    <xf numFmtId="169"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9" fontId="12" fillId="0" borderId="0" applyFont="0" applyFill="0" applyBorder="0" applyAlignment="0" applyProtection="0"/>
    <xf numFmtId="165" fontId="12" fillId="0" borderId="0" applyFont="0" applyFill="0" applyBorder="0" applyAlignment="0" applyProtection="0"/>
    <xf numFmtId="175" fontId="12" fillId="0" borderId="0" applyFont="0" applyFill="0" applyBorder="0" applyAlignment="0" applyProtection="0"/>
    <xf numFmtId="171"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1"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7" fontId="12" fillId="0" borderId="0" applyFont="0" applyFill="0" applyBorder="0" applyAlignment="0" applyProtection="0"/>
    <xf numFmtId="171"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1"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1"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1"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1"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1"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1"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8" fontId="12" fillId="0" borderId="0" applyFont="0" applyFill="0" applyBorder="0" applyAlignment="0" applyProtection="0"/>
    <xf numFmtId="164" fontId="12" fillId="0" borderId="0" applyFont="0" applyFill="0" applyBorder="0" applyAlignment="0" applyProtection="0"/>
    <xf numFmtId="174" fontId="12" fillId="0" borderId="0" applyFont="0" applyFill="0" applyBorder="0" applyAlignment="0" applyProtection="0"/>
    <xf numFmtId="178" fontId="12" fillId="0" borderId="0" applyFont="0" applyFill="0" applyBorder="0" applyAlignment="0" applyProtection="0"/>
    <xf numFmtId="170"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0"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6" fontId="12" fillId="0" borderId="0" applyFont="0" applyFill="0" applyBorder="0" applyAlignment="0" applyProtection="0"/>
    <xf numFmtId="170"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0"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0"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0"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0"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0"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0"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2"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72" fontId="3" fillId="0" borderId="0"/>
    <xf numFmtId="0" fontId="84" fillId="0" borderId="0"/>
    <xf numFmtId="0" fontId="84" fillId="0" borderId="0"/>
    <xf numFmtId="172"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72" fontId="3" fillId="0" borderId="0"/>
    <xf numFmtId="0" fontId="9" fillId="0" borderId="0"/>
    <xf numFmtId="172" fontId="84" fillId="0" borderId="0"/>
    <xf numFmtId="0" fontId="4" fillId="0" borderId="0"/>
    <xf numFmtId="0" fontId="4" fillId="0" borderId="0"/>
    <xf numFmtId="172" fontId="9" fillId="0" borderId="0"/>
    <xf numFmtId="0" fontId="4" fillId="0" borderId="0"/>
    <xf numFmtId="0" fontId="9" fillId="0" borderId="0"/>
    <xf numFmtId="0" fontId="4" fillId="0" borderId="0"/>
    <xf numFmtId="0" fontId="68" fillId="0" borderId="0">
      <alignment vertical="center"/>
    </xf>
    <xf numFmtId="172"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72" fontId="3" fillId="0" borderId="0"/>
    <xf numFmtId="172"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72" fontId="12" fillId="0" borderId="0"/>
    <xf numFmtId="0" fontId="84" fillId="0" borderId="0"/>
    <xf numFmtId="0" fontId="84" fillId="0" borderId="0"/>
    <xf numFmtId="0" fontId="84" fillId="0" borderId="0"/>
    <xf numFmtId="172"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00" fillId="0" borderId="0" applyNumberFormat="0" applyFill="0" applyBorder="0" applyAlignment="0" applyProtection="0"/>
  </cellStyleXfs>
  <cellXfs count="443">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73"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72" fontId="0" fillId="45" borderId="13" xfId="0" applyNumberFormat="1" applyFont="1" applyFill="1" applyBorder="1" applyAlignment="1">
      <alignment vertical="top" wrapText="1"/>
    </xf>
    <xf numFmtId="172" fontId="0" fillId="45" borderId="0" xfId="0" applyNumberFormat="1" applyFont="1" applyFill="1" applyBorder="1" applyAlignment="1"/>
    <xf numFmtId="172" fontId="11" fillId="45" borderId="0" xfId="0" applyNumberFormat="1" applyFont="1" applyFill="1" applyBorder="1"/>
    <xf numFmtId="172" fontId="0" fillId="45" borderId="0" xfId="0" applyNumberFormat="1" applyFont="1" applyFill="1" applyBorder="1"/>
    <xf numFmtId="172" fontId="0" fillId="0" borderId="0" xfId="0" applyNumberFormat="1" applyFont="1" applyFill="1" applyBorder="1"/>
    <xf numFmtId="172"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72"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72"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72"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72"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72"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72"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72"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75" xfId="0" applyFont="1" applyFill="1" applyBorder="1" applyAlignment="1" applyProtection="1">
      <alignment horizontal="left" vertical="center" wrapText="1"/>
      <protection locked="0"/>
    </xf>
    <xf numFmtId="0" fontId="17" fillId="45" borderId="76" xfId="0" applyFont="1" applyFill="1" applyBorder="1" applyAlignment="1" applyProtection="1">
      <alignment horizontal="left" vertical="center" wrapText="1"/>
      <protection locked="0"/>
    </xf>
    <xf numFmtId="0" fontId="17" fillId="45" borderId="77" xfId="0" applyFont="1" applyFill="1" applyBorder="1" applyAlignment="1" applyProtection="1">
      <alignment horizontal="left" vertical="center" wrapText="1"/>
      <protection locked="0"/>
    </xf>
    <xf numFmtId="0" fontId="17" fillId="45" borderId="79" xfId="0" applyFont="1" applyFill="1" applyBorder="1" applyAlignment="1" applyProtection="1">
      <alignment horizontal="left" vertical="center" wrapText="1"/>
      <protection locked="0"/>
    </xf>
    <xf numFmtId="0" fontId="17" fillId="45" borderId="68" xfId="0"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hidden="1"/>
    </xf>
    <xf numFmtId="49" fontId="17" fillId="45" borderId="25" xfId="0" applyNumberFormat="1" applyFont="1" applyFill="1" applyBorder="1" applyAlignment="1" applyProtection="1">
      <alignment horizontal="left" vertical="center" wrapText="1"/>
      <protection locked="0" hidden="1"/>
    </xf>
    <xf numFmtId="49" fontId="17" fillId="45" borderId="60" xfId="0" applyNumberFormat="1" applyFont="1" applyFill="1" applyBorder="1" applyAlignment="1" applyProtection="1">
      <alignment horizontal="left" vertical="center" wrapText="1"/>
      <protection locked="0" hidden="1"/>
    </xf>
    <xf numFmtId="0" fontId="16" fillId="45" borderId="0" xfId="0" applyFont="1" applyFill="1" applyBorder="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49" fontId="17" fillId="45" borderId="75" xfId="0" applyNumberFormat="1" applyFont="1" applyFill="1" applyBorder="1" applyAlignment="1" applyProtection="1">
      <alignment horizontal="left" vertical="center" wrapText="1"/>
      <protection locked="0" hidden="1"/>
    </xf>
    <xf numFmtId="49" fontId="17" fillId="45" borderId="76" xfId="0" applyNumberFormat="1" applyFont="1" applyFill="1" applyBorder="1" applyAlignment="1" applyProtection="1">
      <alignment horizontal="left" vertical="center" wrapText="1"/>
      <protection locked="0" hidden="1"/>
    </xf>
    <xf numFmtId="49" fontId="17" fillId="45" borderId="77" xfId="0" applyNumberFormat="1" applyFont="1" applyFill="1" applyBorder="1" applyAlignment="1" applyProtection="1">
      <alignment horizontal="left" vertical="center" wrapText="1"/>
      <protection locked="0" hidden="1"/>
    </xf>
    <xf numFmtId="49" fontId="17" fillId="45" borderId="58" xfId="0" applyNumberFormat="1" applyFon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73" fontId="16" fillId="45" borderId="31" xfId="0" applyNumberFormat="1" applyFont="1" applyFill="1" applyBorder="1" applyAlignment="1" applyProtection="1">
      <alignment horizontal="center" wrapText="1"/>
      <protection locked="0"/>
    </xf>
    <xf numFmtId="173"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xf numFmtId="0" fontId="100" fillId="45" borderId="75" xfId="827" applyFill="1" applyBorder="1" applyAlignment="1" applyProtection="1">
      <alignment horizontal="left" vertical="center" wrapText="1"/>
      <protection locked="0"/>
    </xf>
    <xf numFmtId="0" fontId="100" fillId="45" borderId="78" xfId="827" applyFill="1" applyBorder="1" applyAlignment="1" applyProtection="1">
      <alignment horizontal="left" vertical="center" wrapText="1"/>
      <protection locked="0"/>
    </xf>
  </cellXfs>
  <cellStyles count="828">
    <cellStyle name="20 % - Accent1" xfId="688" builtinId="30" customBuiltin="1"/>
    <cellStyle name="20 % - Accent2" xfId="692" builtinId="34" customBuiltin="1"/>
    <cellStyle name="20 % - Accent3" xfId="696" builtinId="38" customBuiltin="1"/>
    <cellStyle name="20 % - Accent4" xfId="700" builtinId="42" customBuiltin="1"/>
    <cellStyle name="20 % - Accent5" xfId="704" builtinId="46" customBuiltin="1"/>
    <cellStyle name="20 % - Acc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ccent1" xfId="689" builtinId="31" customBuiltin="1"/>
    <cellStyle name="40 % - Accent2" xfId="693" builtinId="35" customBuiltin="1"/>
    <cellStyle name="40 % - Accent3" xfId="697" builtinId="39" customBuiltin="1"/>
    <cellStyle name="40 % - Accent4" xfId="701" builtinId="43" customBuiltin="1"/>
    <cellStyle name="40 % - Accent5" xfId="705" builtinId="47" customBuiltin="1"/>
    <cellStyle name="40 % - Acc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ccent1" xfId="690" builtinId="32" customBuiltin="1"/>
    <cellStyle name="60 % - Accent2" xfId="694" builtinId="36" customBuiltin="1"/>
    <cellStyle name="60 % - Accent3" xfId="698" builtinId="40" customBuiltin="1"/>
    <cellStyle name="60 % - Accent4" xfId="702" builtinId="44" customBuiltin="1"/>
    <cellStyle name="60 % - Accent5" xfId="706" builtinId="48" customBuiltin="1"/>
    <cellStyle name="60 % - Acc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Avertissement" xfId="684" builtinId="1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 xfId="681" builtinId="22" customBuiltin="1"/>
    <cellStyle name="Calculation 2" xfId="32" xr:uid="{00000000-0005-0000-0000-00004E000000}"/>
    <cellStyle name="Calculation 2 2" xfId="623" xr:uid="{00000000-0005-0000-0000-00004F000000}"/>
    <cellStyle name="Cellule liée" xfId="682" builtinId="24"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ntrée" xfId="679" builtinId="20"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Insatisfaisant" xfId="677" builtinId="27" customBuiltin="1"/>
    <cellStyle name="Lien hypertexte" xfId="827" builtinId="8"/>
    <cellStyle name="Linked Cell 2" xfId="501" xr:uid="{00000000-0005-0000-0000-00003B020000}"/>
    <cellStyle name="Neutral 2" xfId="502" xr:uid="{00000000-0005-0000-0000-00003D020000}"/>
    <cellStyle name="Neutral 2 2" xfId="634" xr:uid="{00000000-0005-0000-0000-00003E020000}"/>
    <cellStyle name="Neutre" xfId="678" builtinId="28" customBuiltin="1"/>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atisfaisant" xfId="676" builtinId="26" customBuiltin="1"/>
    <cellStyle name="Sortie" xfId="680" builtinId="21" customBuiltin="1"/>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exte explicatif" xfId="685" builtinId="53" customBuiltin="1"/>
    <cellStyle name="Title 2" xfId="589" xr:uid="{00000000-0005-0000-0000-0000BF020000}"/>
    <cellStyle name="Titre" xfId="671" builtinId="15" customBuiltin="1"/>
    <cellStyle name="Titre 1" xfId="672" builtinId="16" customBuiltin="1"/>
    <cellStyle name="Titre 2" xfId="673" builtinId="17" customBuiltin="1"/>
    <cellStyle name="Titre 3" xfId="674" builtinId="18" customBuiltin="1"/>
    <cellStyle name="Titre 4" xfId="675" builtinId="19" customBuiltin="1"/>
    <cellStyle name="Total" xfId="686" builtinId="25" customBuiltin="1"/>
    <cellStyle name="Total 2" xfId="590" xr:uid="{00000000-0005-0000-0000-0000C1020000}"/>
    <cellStyle name="Vérification" xfId="683" builtinId="23"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94">
    <dxf>
      <fill>
        <patternFill>
          <bgColor indexed="13"/>
        </patternFill>
      </fill>
    </dxf>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request@e-tec.com" TargetMode="External"/><Relationship Id="rId1" Type="http://schemas.openxmlformats.org/officeDocument/2006/relationships/hyperlink" Target="mailto:request@e-tec.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workbookViewId="0"/>
  </sheetViews>
  <sheetFormatPr baseColWidth="10"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baseColWidth="10"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baseColWidth="10" defaultColWidth="9"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C59130F4-2E03-5E48-94CE-6E4A0484DB9E}" showAutoFilter="1">
      <selection activeCell="C1" sqref="C1:D65536"/>
      <pageMargins left="0.75" right="0.75" top="1" bottom="1" header="0.3" footer="0.3"/>
      <pageSetup orientation="portrait"/>
      <headerFooter alignWithMargins="0"/>
      <autoFilter ref="B1:C1" xr:uid="{00000000-0000-0000-0000-000000000000}"/>
    </customSheetView>
    <customSheetView guid="{4BDF1A28-30D5-449D-B20E-D6C97EF9FAE1}" showAutoFilter="1">
      <selection activeCell="C1" sqref="C1:D65536"/>
      <pageMargins left="0.75" right="0.75" top="1" bottom="1" header="0.3" footer="0.3"/>
      <pageSetup orientation="portrait"/>
      <autoFilter ref="B1:C1" xr:uid="{00000000-0000-0000-0000-000000000000}"/>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3" activePane="bottomRight" state="frozen"/>
      <selection activeCell="B24" sqref="B24:J24"/>
      <selection pane="topRight" activeCell="B24" sqref="B24:J24"/>
      <selection pane="bottomLeft" activeCell="B24" sqref="B24:J24"/>
      <selection pane="bottomRight" activeCell="B18" sqref="B18"/>
    </sheetView>
  </sheetViews>
  <sheetFormatPr baseColWidth="10"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5">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00000000000001"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ht="22.5">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67.5">
      <c r="A14" s="349"/>
      <c r="B14" s="227">
        <v>1.1000000000000001</v>
      </c>
      <c r="C14" s="228" t="s">
        <v>11911</v>
      </c>
      <c r="D14" s="251">
        <v>43455</v>
      </c>
      <c r="E14" s="229" t="s">
        <v>12726</v>
      </c>
      <c r="F14" s="229" t="s">
        <v>12507</v>
      </c>
      <c r="G14" s="28"/>
    </row>
    <row r="15" spans="1:7" ht="67.5">
      <c r="A15" s="349"/>
      <c r="B15" s="227">
        <v>2</v>
      </c>
      <c r="C15" s="228" t="s">
        <v>11911</v>
      </c>
      <c r="D15" s="251">
        <v>43768</v>
      </c>
      <c r="E15" s="229" t="s">
        <v>12804</v>
      </c>
      <c r="F15" s="229" t="s">
        <v>12805</v>
      </c>
      <c r="G15" s="28"/>
    </row>
    <row r="16" spans="1:7" ht="56.25">
      <c r="A16" s="349"/>
      <c r="B16" s="316">
        <v>2.1</v>
      </c>
      <c r="C16" s="317" t="s">
        <v>11911</v>
      </c>
      <c r="D16" s="318">
        <v>43964</v>
      </c>
      <c r="E16" s="319" t="s">
        <v>13794</v>
      </c>
      <c r="F16" s="319" t="s">
        <v>13795</v>
      </c>
      <c r="G16" s="28"/>
    </row>
    <row r="17" spans="1:7" ht="56.25">
      <c r="A17" s="349"/>
      <c r="B17" s="316">
        <v>2.11</v>
      </c>
      <c r="C17" s="317" t="s">
        <v>11911</v>
      </c>
      <c r="D17" s="318">
        <v>43970</v>
      </c>
      <c r="E17" s="319" t="s">
        <v>13874</v>
      </c>
      <c r="F17" s="319" t="s">
        <v>13795</v>
      </c>
      <c r="G17" s="28"/>
    </row>
    <row r="18" spans="1:7" ht="67.5">
      <c r="A18" s="349"/>
      <c r="B18" s="316">
        <v>2.2000000000000002</v>
      </c>
      <c r="C18" s="317" t="s">
        <v>11911</v>
      </c>
      <c r="D18" s="318">
        <v>44132</v>
      </c>
      <c r="E18" s="319" t="s">
        <v>13884</v>
      </c>
      <c r="F18" s="319" t="s">
        <v>13885</v>
      </c>
      <c r="G18" s="28"/>
    </row>
    <row r="19" spans="1:7" ht="13.5" thickBot="1">
      <c r="A19" s="350"/>
      <c r="B19" s="351" t="str">
        <f ca="1">OFFSET(L!$C$1,MATCH("General"&amp;"Cpy",L!$A:$A,0)-1,SL,,)</f>
        <v>© 2020 Responsible Minerals Initiative. All rights reserved.</v>
      </c>
      <c r="C19" s="351"/>
      <c r="D19" s="351"/>
      <c r="E19" s="351"/>
      <c r="F19" s="351"/>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5"/>
      <c r="B1" s="356"/>
      <c r="C1" s="356"/>
      <c r="D1" s="357"/>
    </row>
    <row r="2" spans="1:8" ht="15">
      <c r="A2" s="231"/>
      <c r="B2" s="232" t="str">
        <f ca="1">OFFSET(L!$C$1,MATCH("Definitions"&amp;ADDRESS(ROW(),COLUMN(),4),L!$A:$A,0)-1,SL,,)</f>
        <v>ITEM</v>
      </c>
      <c r="C2" s="232" t="str">
        <f ca="1">OFFSET(L!$C$1,MATCH("Definitions"&amp;ADDRESS(ROW(),COLUMN(),4),L!$A:$A,0)-1,SL,,)</f>
        <v>DEFINITION</v>
      </c>
      <c r="D2" s="359"/>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50">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5">
      <c r="A21" s="231"/>
      <c r="B21" s="358" t="str">
        <f ca="1">OFFSET(L!$C$1,MATCH("General"&amp;"Cpy",L!$A:$A,0)-1,SL,,)</f>
        <v>© 2020 Responsible Minerals Initiative. All rights reserved.</v>
      </c>
      <c r="C21" s="358"/>
      <c r="D21" s="359"/>
      <c r="E21" s="234"/>
    </row>
    <row r="22" spans="1:5" ht="13.5" thickBot="1">
      <c r="A22" s="235"/>
      <c r="B22" s="236"/>
      <c r="C22" s="236"/>
      <c r="D22" s="360"/>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topLeftCell="A13" workbookViewId="0">
      <selection activeCell="AF19" sqref="AF19"/>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82"/>
      <c r="B1" s="383"/>
      <c r="C1" s="383"/>
      <c r="D1" s="383"/>
      <c r="E1" s="383"/>
      <c r="F1" s="383"/>
      <c r="G1" s="383"/>
      <c r="H1" s="383"/>
      <c r="I1" s="383"/>
      <c r="J1" s="383"/>
      <c r="K1" s="384"/>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385" t="str">
        <f ca="1">OFFSET(L!$C$1,MATCH("Declaration"&amp;ADDRESS(ROW(),COLUMN(),4),L!$A:$A,0)-1,SL,,)</f>
        <v>Cobalt Reporting Template (CRT)</v>
      </c>
      <c r="E2" s="386"/>
      <c r="F2" s="386"/>
      <c r="G2" s="386"/>
      <c r="H2" s="386"/>
      <c r="I2" s="386"/>
      <c r="J2" s="387"/>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365"/>
      <c r="F3" s="366"/>
      <c r="G3" s="366"/>
      <c r="H3" s="366"/>
      <c r="I3" s="366"/>
      <c r="J3" s="253" t="s">
        <v>13887</v>
      </c>
      <c r="K3" s="35"/>
      <c r="L3" s="120"/>
      <c r="M3" s="111"/>
      <c r="N3" s="111"/>
      <c r="O3" s="112"/>
      <c r="P3" s="125">
        <f>MATCH($D$3,LN,0)</f>
        <v>1</v>
      </c>
    </row>
    <row r="4" spans="1:34" ht="15.75">
      <c r="A4" s="33"/>
      <c r="B4" s="391" t="str">
        <f ca="1">OFFSET(L!$C$1,MATCH("Declaration"&amp;ADDRESS(ROW(),COLUMN(),4),L!$A:$A,0)-1,SL,,)</f>
        <v>The purpose of this document is to collect sourcing information on cobalt.</v>
      </c>
      <c r="C4" s="391"/>
      <c r="D4" s="391"/>
      <c r="E4" s="391"/>
      <c r="F4" s="391"/>
      <c r="G4" s="391"/>
      <c r="H4" s="391"/>
      <c r="I4" s="401" t="str">
        <f ca="1">OFFSET(L!$C$1,MATCH("Declaration"&amp;ADDRESS(ROW(),COLUMN(),4),L!$A:$A,0)-1,SL,,)</f>
        <v>Link to Terms &amp; Conditions</v>
      </c>
      <c r="J4" s="401"/>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91" t="str">
        <f ca="1">OFFSET(L!$C$1,MATCH("Declaration"&amp;ADDRESS(ROW(),COLUMN(),4),L!$A:$A,0)-1,SL,,)</f>
        <v>Mandatory fields are noted with an asterisk (*).  Consult the instructions tab for guidance on how to answer each question.</v>
      </c>
      <c r="C6" s="391"/>
      <c r="D6" s="391"/>
      <c r="E6" s="391"/>
      <c r="F6" s="391"/>
      <c r="G6" s="391"/>
      <c r="H6" s="391"/>
      <c r="I6" s="391"/>
      <c r="J6" s="391"/>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402" t="str">
        <f ca="1">OFFSET(L!$C$1,MATCH("Declaration"&amp;ADDRESS(ROW(),COLUMN(),4),L!$A:$A,0)-1,SL,,)</f>
        <v>Company Information</v>
      </c>
      <c r="C7" s="402"/>
      <c r="D7" s="402"/>
      <c r="E7" s="402"/>
      <c r="F7" s="402"/>
      <c r="G7" s="402"/>
      <c r="H7" s="402"/>
      <c r="I7" s="402"/>
      <c r="J7" s="402"/>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88" t="s">
        <v>14060</v>
      </c>
      <c r="E8" s="389"/>
      <c r="F8" s="389"/>
      <c r="G8" s="389"/>
      <c r="H8" s="389"/>
      <c r="I8" s="389"/>
      <c r="J8" s="390"/>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417" t="s">
        <v>377</v>
      </c>
      <c r="E9" s="418"/>
      <c r="F9" s="418"/>
      <c r="G9" s="419"/>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403" t="str">
        <f ca="1">OFFSET(L!$C$1,MATCH("Declaration"&amp;ADDRESS(ROW(),COLUMN(),4)&amp;LEFT($D$9,1),L!$A:$A,0)-1,SL,,)</f>
        <v>Description of Scope:</v>
      </c>
      <c r="C10" s="132"/>
      <c r="D10" s="392"/>
      <c r="E10" s="393"/>
      <c r="F10" s="393"/>
      <c r="G10" s="393"/>
      <c r="H10" s="393"/>
      <c r="I10" s="393"/>
      <c r="J10" s="394"/>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04"/>
      <c r="C11" s="132"/>
      <c r="D11" s="405" t="str">
        <f ca="1">IF(D9=Q9,OFFSET(L!$C$1,MATCH("Declaration"&amp;ADDRESS(ROW(),COLUMN(),4),L!$A:$A,0)-1,SL,,),"")</f>
        <v/>
      </c>
      <c r="E11" s="406"/>
      <c r="F11" s="406"/>
      <c r="G11" s="406"/>
      <c r="H11" s="406"/>
      <c r="I11" s="406"/>
      <c r="J11" s="407"/>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98"/>
      <c r="E12" s="399"/>
      <c r="F12" s="399"/>
      <c r="G12" s="399"/>
      <c r="H12" s="399"/>
      <c r="I12" s="399"/>
      <c r="J12" s="400"/>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98"/>
      <c r="E13" s="399"/>
      <c r="F13" s="399"/>
      <c r="G13" s="399"/>
      <c r="H13" s="399"/>
      <c r="I13" s="399"/>
      <c r="J13" s="400"/>
      <c r="K13" s="35"/>
      <c r="L13" s="122"/>
      <c r="M13" s="111"/>
      <c r="N13" s="111"/>
      <c r="O13" s="112"/>
      <c r="Q13" s="7"/>
      <c r="R13" s="7"/>
      <c r="S13" s="7"/>
      <c r="T13" s="7"/>
      <c r="U13" s="7"/>
      <c r="V13" s="7"/>
      <c r="W13" s="7"/>
      <c r="X13" s="7"/>
      <c r="Y13" s="7"/>
      <c r="Z13" s="7"/>
      <c r="AA13" s="7"/>
      <c r="AB13" s="7"/>
      <c r="AC13" s="7"/>
      <c r="AD13" s="7"/>
      <c r="AE13" s="7"/>
      <c r="AF13" s="7"/>
      <c r="AG13" s="7"/>
      <c r="AH13" s="7"/>
    </row>
    <row r="14" spans="1:34" ht="15.75" customHeight="1">
      <c r="A14" s="37"/>
      <c r="B14" s="39" t="str">
        <f ca="1">OFFSET(L!$C$1,MATCH("Declaration"&amp;ADDRESS(ROW(),COLUMN(),4),L!$A:$A,0)-1,SL,,)</f>
        <v>Address:</v>
      </c>
      <c r="C14" s="78"/>
      <c r="D14" s="395" t="s">
        <v>14061</v>
      </c>
      <c r="E14" s="396"/>
      <c r="F14" s="396"/>
      <c r="G14" s="396"/>
      <c r="H14" s="396"/>
      <c r="I14" s="396"/>
      <c r="J14" s="397"/>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75" t="s">
        <v>14062</v>
      </c>
      <c r="E15" s="376"/>
      <c r="F15" s="376"/>
      <c r="G15" s="376"/>
      <c r="H15" s="376"/>
      <c r="I15" s="376"/>
      <c r="J15" s="377"/>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441" t="s">
        <v>14063</v>
      </c>
      <c r="E16" s="376"/>
      <c r="F16" s="376"/>
      <c r="G16" s="376"/>
      <c r="H16" s="376"/>
      <c r="I16" s="376"/>
      <c r="J16" s="377"/>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75">
        <v>41326541550</v>
      </c>
      <c r="E17" s="376"/>
      <c r="F17" s="376"/>
      <c r="G17" s="376"/>
      <c r="H17" s="376"/>
      <c r="I17" s="376"/>
      <c r="J17" s="377"/>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75" t="s">
        <v>14062</v>
      </c>
      <c r="E18" s="376"/>
      <c r="F18" s="376"/>
      <c r="G18" s="376"/>
      <c r="H18" s="376"/>
      <c r="I18" s="376"/>
      <c r="J18" s="377"/>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75" t="s">
        <v>14064</v>
      </c>
      <c r="E19" s="376"/>
      <c r="F19" s="376"/>
      <c r="G19" s="376"/>
      <c r="H19" s="376"/>
      <c r="I19" s="376"/>
      <c r="J19" s="377"/>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442" t="s">
        <v>14063</v>
      </c>
      <c r="E20" s="378"/>
      <c r="F20" s="378"/>
      <c r="G20" s="378"/>
      <c r="H20" s="378"/>
      <c r="I20" s="378"/>
      <c r="J20" s="379"/>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375">
        <v>41326541550</v>
      </c>
      <c r="E21" s="376"/>
      <c r="F21" s="376"/>
      <c r="G21" s="376"/>
      <c r="H21" s="376"/>
      <c r="I21" s="376"/>
      <c r="J21" s="377"/>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420">
        <v>44298</v>
      </c>
      <c r="E22" s="421"/>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416"/>
      <c r="E23" s="416"/>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361" t="str">
        <f ca="1">OFFSET(L!$C$1,MATCH("Declaration"&amp;ADDRESS(ROW(),COLUMN(),4),L!$A:$A,0)-1,SL,,)</f>
        <v>Answer the following questions 1 - 6 based on the declaration scope indicated above</v>
      </c>
      <c r="C24" s="361"/>
      <c r="D24" s="361"/>
      <c r="E24" s="361"/>
      <c r="F24" s="361"/>
      <c r="G24" s="361"/>
      <c r="H24" s="361"/>
      <c r="I24" s="361"/>
      <c r="J24" s="361"/>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413" t="str">
        <f ca="1">OFFSET(L!$C$1,MATCH("Declaration"&amp;ADDRESS(ROW(),COLUMN(),4),L!$A:$A,0)-1,SL,,)</f>
        <v>Answer</v>
      </c>
      <c r="E25" s="413"/>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73" t="s">
        <v>372</v>
      </c>
      <c r="E26" s="374"/>
      <c r="F26" s="10"/>
      <c r="G26" s="362"/>
      <c r="H26" s="363"/>
      <c r="I26" s="363"/>
      <c r="J26" s="364"/>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67" t="s">
        <v>372</v>
      </c>
      <c r="E27" s="368"/>
      <c r="F27" s="10"/>
      <c r="G27" s="362"/>
      <c r="H27" s="363"/>
      <c r="I27" s="363"/>
      <c r="J27" s="364"/>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67" t="s">
        <v>372</v>
      </c>
      <c r="E28" s="368"/>
      <c r="F28" s="10"/>
      <c r="G28" s="362"/>
      <c r="H28" s="363"/>
      <c r="I28" s="363"/>
      <c r="J28" s="364"/>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67" t="s">
        <v>372</v>
      </c>
      <c r="E29" s="368"/>
      <c r="F29" s="10"/>
      <c r="G29" s="362"/>
      <c r="H29" s="363"/>
      <c r="I29" s="363"/>
      <c r="J29" s="364"/>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81" t="str">
        <f ca="1">D25</f>
        <v>Answer</v>
      </c>
      <c r="E31" s="381"/>
      <c r="F31" s="16"/>
      <c r="G31" s="43" t="str">
        <f ca="1">G25</f>
        <v>Comments</v>
      </c>
      <c r="H31" s="415"/>
      <c r="I31" s="415"/>
      <c r="J31" s="415"/>
      <c r="K31" s="35"/>
      <c r="L31" s="117" t="s">
        <v>692</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73" t="s">
        <v>372</v>
      </c>
      <c r="E32" s="374"/>
      <c r="F32" s="46"/>
      <c r="G32" s="362"/>
      <c r="H32" s="363"/>
      <c r="I32" s="363"/>
      <c r="J32" s="364"/>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67"/>
      <c r="E33" s="368"/>
      <c r="F33" s="46"/>
      <c r="G33" s="362"/>
      <c r="H33" s="363"/>
      <c r="I33" s="363"/>
      <c r="J33" s="364"/>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73"/>
      <c r="E34" s="374"/>
      <c r="F34" s="46"/>
      <c r="G34" s="362"/>
      <c r="H34" s="363"/>
      <c r="I34" s="363"/>
      <c r="J34" s="364"/>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73"/>
      <c r="E35" s="374"/>
      <c r="F35" s="46"/>
      <c r="G35" s="362"/>
      <c r="H35" s="363"/>
      <c r="I35" s="363"/>
      <c r="J35" s="364"/>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 xml:space="preserve">3) Does 100 percent of the cobalt originate from recycled or scrap sources? </v>
      </c>
      <c r="C37" s="8"/>
      <c r="D37" s="381" t="str">
        <f ca="1">D25</f>
        <v>Answer</v>
      </c>
      <c r="E37" s="381"/>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73" t="s">
        <v>372</v>
      </c>
      <c r="E38" s="374"/>
      <c r="F38" s="46"/>
      <c r="G38" s="362"/>
      <c r="H38" s="363"/>
      <c r="I38" s="363"/>
      <c r="J38" s="364"/>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67"/>
      <c r="E39" s="368"/>
      <c r="F39" s="46"/>
      <c r="G39" s="362"/>
      <c r="H39" s="363"/>
      <c r="I39" s="363"/>
      <c r="J39" s="364"/>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67"/>
      <c r="E40" s="368"/>
      <c r="F40" s="46"/>
      <c r="G40" s="362"/>
      <c r="H40" s="363"/>
      <c r="I40" s="363"/>
      <c r="J40" s="364"/>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67"/>
      <c r="E41" s="368"/>
      <c r="F41" s="46"/>
      <c r="G41" s="362"/>
      <c r="H41" s="363"/>
      <c r="I41" s="363"/>
      <c r="J41" s="364"/>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81" t="str">
        <f ca="1">D25</f>
        <v>Answer</v>
      </c>
      <c r="E43" s="381"/>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371">
        <v>1</v>
      </c>
      <c r="E44" s="372"/>
      <c r="F44" s="46"/>
      <c r="G44" s="362"/>
      <c r="H44" s="363"/>
      <c r="I44" s="363"/>
      <c r="J44" s="364"/>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69"/>
      <c r="E45" s="370"/>
      <c r="F45" s="46"/>
      <c r="G45" s="362"/>
      <c r="H45" s="363"/>
      <c r="I45" s="363"/>
      <c r="J45" s="364"/>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69"/>
      <c r="E46" s="370"/>
      <c r="F46" s="46"/>
      <c r="G46" s="362"/>
      <c r="H46" s="363"/>
      <c r="I46" s="363"/>
      <c r="J46" s="364"/>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69"/>
      <c r="E47" s="370"/>
      <c r="F47" s="46"/>
      <c r="G47" s="362"/>
      <c r="H47" s="363"/>
      <c r="I47" s="363"/>
      <c r="J47" s="364"/>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 xml:space="preserve">5) Have you identified all of the smelters supplying the cobalt to your supply chain? </v>
      </c>
      <c r="C49" s="8"/>
      <c r="D49" s="381" t="str">
        <f ca="1">D25</f>
        <v>Answer</v>
      </c>
      <c r="E49" s="381"/>
      <c r="F49" s="16"/>
      <c r="G49" s="43" t="str">
        <f ca="1">G25</f>
        <v>Comments</v>
      </c>
      <c r="H49" s="380"/>
      <c r="I49" s="380"/>
      <c r="J49" s="380"/>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408" t="s">
        <v>371</v>
      </c>
      <c r="E50" s="409"/>
      <c r="F50" s="46"/>
      <c r="G50" s="362"/>
      <c r="H50" s="363"/>
      <c r="I50" s="363"/>
      <c r="J50" s="364"/>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67"/>
      <c r="E51" s="368"/>
      <c r="F51" s="46"/>
      <c r="G51" s="362"/>
      <c r="H51" s="363"/>
      <c r="I51" s="363"/>
      <c r="J51" s="364"/>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67"/>
      <c r="E52" s="368"/>
      <c r="F52" s="46"/>
      <c r="G52" s="362"/>
      <c r="H52" s="363"/>
      <c r="I52" s="363"/>
      <c r="J52" s="364"/>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67"/>
      <c r="E53" s="368"/>
      <c r="F53" s="46"/>
      <c r="G53" s="362"/>
      <c r="H53" s="363"/>
      <c r="I53" s="363"/>
      <c r="J53" s="364"/>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 xml:space="preserve">6) Has all applicable smelter information received by your company been reported in this declaration? </v>
      </c>
      <c r="C55" s="8"/>
      <c r="D55" s="381" t="str">
        <f ca="1">D25</f>
        <v>Answer</v>
      </c>
      <c r="E55" s="381"/>
      <c r="F55" s="16"/>
      <c r="G55" s="43" t="str">
        <f ca="1">G25</f>
        <v>Comments</v>
      </c>
      <c r="H55" s="380" t="str">
        <f>IF(Q63="(*)","Click here to enter smelter names","")</f>
        <v/>
      </c>
      <c r="I55" s="380"/>
      <c r="J55" s="380"/>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73" t="s">
        <v>371</v>
      </c>
      <c r="E56" s="374"/>
      <c r="F56" s="47"/>
      <c r="G56" s="362"/>
      <c r="H56" s="363"/>
      <c r="I56" s="363"/>
      <c r="J56" s="364"/>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67"/>
      <c r="E57" s="368"/>
      <c r="F57" s="47"/>
      <c r="G57" s="362"/>
      <c r="H57" s="363"/>
      <c r="I57" s="363"/>
      <c r="J57" s="364"/>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67"/>
      <c r="E58" s="368"/>
      <c r="F58" s="47"/>
      <c r="G58" s="362"/>
      <c r="H58" s="363"/>
      <c r="I58" s="363"/>
      <c r="J58" s="364"/>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67"/>
      <c r="E59" s="368"/>
      <c r="F59" s="49"/>
      <c r="G59" s="362"/>
      <c r="H59" s="363"/>
      <c r="I59" s="363"/>
      <c r="J59" s="364"/>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425" t="str">
        <f ca="1">OFFSET(L!$C$1,MATCH("Declaration"&amp;ADDRESS(ROW(),COLUMN(),4),L!$A:$A,0)-1,SL,,)</f>
        <v>Answer the Following Questions at a Company Level</v>
      </c>
      <c r="C61" s="425"/>
      <c r="D61" s="425"/>
      <c r="E61" s="425"/>
      <c r="F61" s="425"/>
      <c r="G61" s="425"/>
      <c r="H61" s="425"/>
      <c r="I61" s="425"/>
      <c r="J61" s="425"/>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413" t="str">
        <f ca="1">D25</f>
        <v>Answer</v>
      </c>
      <c r="E62" s="413"/>
      <c r="F62" s="52"/>
      <c r="G62" s="413" t="str">
        <f ca="1">G25</f>
        <v>Comments</v>
      </c>
      <c r="H62" s="413" t="e">
        <f>HLOOKUP(SL,LT,$O62,0)</f>
        <v>#NAME?</v>
      </c>
      <c r="I62" s="413"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73" t="s">
        <v>372</v>
      </c>
      <c r="E63" s="374"/>
      <c r="F63" s="56"/>
      <c r="G63" s="362"/>
      <c r="H63" s="363"/>
      <c r="I63" s="363"/>
      <c r="J63" s="364"/>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414"/>
      <c r="H64" s="414"/>
      <c r="I64" s="414"/>
      <c r="J64" s="414"/>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73" t="s">
        <v>371</v>
      </c>
      <c r="E65" s="374"/>
      <c r="F65" s="56"/>
      <c r="G65" s="410"/>
      <c r="H65" s="411"/>
      <c r="I65" s="411"/>
      <c r="J65" s="412"/>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73" t="s">
        <v>371</v>
      </c>
      <c r="E67" s="374"/>
      <c r="F67" s="56"/>
      <c r="G67" s="362"/>
      <c r="H67" s="363"/>
      <c r="I67" s="363"/>
      <c r="J67" s="364"/>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73" t="s">
        <v>371</v>
      </c>
      <c r="E69" s="374"/>
      <c r="F69" s="56"/>
      <c r="G69" s="362"/>
      <c r="H69" s="363"/>
      <c r="I69" s="363"/>
      <c r="J69" s="364"/>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73" t="s">
        <v>371</v>
      </c>
      <c r="E71" s="374"/>
      <c r="F71" s="56"/>
      <c r="G71" s="362"/>
      <c r="H71" s="363"/>
      <c r="I71" s="363"/>
      <c r="J71" s="364"/>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426" t="s">
        <v>371</v>
      </c>
      <c r="E73" s="427"/>
      <c r="F73" s="56"/>
      <c r="G73" s="362"/>
      <c r="H73" s="363"/>
      <c r="I73" s="363"/>
      <c r="J73" s="364"/>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414"/>
      <c r="H74" s="414"/>
      <c r="I74" s="414"/>
      <c r="J74" s="414"/>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 xml:space="preserve">G. Does your company conduct cobalt supply chain survey(s) of your relevant supplier(s)? </v>
      </c>
      <c r="C75" s="56"/>
      <c r="D75" s="373" t="s">
        <v>12572</v>
      </c>
      <c r="E75" s="374"/>
      <c r="F75" s="56"/>
      <c r="G75" s="362"/>
      <c r="H75" s="363"/>
      <c r="I75" s="363"/>
      <c r="J75" s="364"/>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428"/>
      <c r="H76" s="428"/>
      <c r="I76" s="428"/>
      <c r="J76" s="428"/>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73" t="s">
        <v>371</v>
      </c>
      <c r="E77" s="374"/>
      <c r="F77" s="56"/>
      <c r="G77" s="362"/>
      <c r="H77" s="363"/>
      <c r="I77" s="363"/>
      <c r="J77" s="364"/>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 xml:space="preserve">I. Does your review process include corrective action management? </v>
      </c>
      <c r="C79" s="56"/>
      <c r="D79" s="373" t="s">
        <v>371</v>
      </c>
      <c r="E79" s="374"/>
      <c r="F79" s="56"/>
      <c r="G79" s="362"/>
      <c r="H79" s="363"/>
      <c r="I79" s="363"/>
      <c r="J79" s="364"/>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424" t="str">
        <f>IF(OR($D$8="",$I$3=""),"","Click here to check required fields completion")</f>
        <v/>
      </c>
      <c r="C80" s="424"/>
      <c r="D80" s="424"/>
      <c r="E80" s="424"/>
      <c r="F80" s="424"/>
      <c r="G80" s="424"/>
      <c r="H80" s="424"/>
      <c r="I80" s="424"/>
      <c r="J80" s="424"/>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422" t="str">
        <f ca="1">OFFSET(L!$C$1,MATCH("General"&amp;"Cpy",L!$A:$A,0)-1,SL,,)</f>
        <v>© 2020 Responsible Minerals Initiative. All rights reserved.</v>
      </c>
      <c r="B81" s="423"/>
      <c r="C81" s="423"/>
      <c r="D81" s="423"/>
      <c r="E81" s="423"/>
      <c r="F81" s="423"/>
      <c r="G81" s="423"/>
      <c r="H81" s="423"/>
      <c r="I81" s="423"/>
      <c r="J81" s="423"/>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63:E63 D65:E65 D67:E67 D69:E69 D79:E79 D73:E73 D75:E75 D77:E77 D71">
    <cfRule type="expression" dxfId="93" priority="67" stopIfTrue="1">
      <formula>OR($D$26="No",$D$26="Unknown")</formula>
    </cfRule>
    <cfRule type="expression" dxfId="92" priority="68" stopIfTrue="1">
      <formula>IF(D63="",TRUE)</formula>
    </cfRule>
  </conditionalFormatting>
  <conditionalFormatting sqref="D26:E26">
    <cfRule type="expression" dxfId="91" priority="119" stopIfTrue="1">
      <formula>IF($D$26="",TRUE)</formula>
    </cfRule>
  </conditionalFormatting>
  <conditionalFormatting sqref="D27:E27">
    <cfRule type="expression" dxfId="90" priority="126" stopIfTrue="1">
      <formula>IF($D$27="",TRUE)</formula>
    </cfRule>
  </conditionalFormatting>
  <conditionalFormatting sqref="D9:G9">
    <cfRule type="expression" dxfId="89" priority="134" stopIfTrue="1">
      <formula>IF($D$9="",TRUE)</formula>
    </cfRule>
  </conditionalFormatting>
  <conditionalFormatting sqref="D22:E22">
    <cfRule type="expression" dxfId="88" priority="141" stopIfTrue="1">
      <formula>IF($D$22="",TRUE)</formula>
    </cfRule>
  </conditionalFormatting>
  <conditionalFormatting sqref="D10:J10">
    <cfRule type="expression" dxfId="87" priority="38" stopIfTrue="1">
      <formula>IF($D$9=$Q$9,TRUE)</formula>
    </cfRule>
    <cfRule type="expression" dxfId="86" priority="148" stopIfTrue="1">
      <formula>IF(AND($D$10="",$D$9=$R$9),TRUE)</formula>
    </cfRule>
  </conditionalFormatting>
  <conditionalFormatting sqref="D34:E34 D40:E40 D46:E46 D52:E52 D58:E58">
    <cfRule type="expression" dxfId="85" priority="31" stopIfTrue="1">
      <formula>$P$28=""</formula>
    </cfRule>
  </conditionalFormatting>
  <conditionalFormatting sqref="D35:E35 D41:E41 D47:E47 D53:E53 D59:E59">
    <cfRule type="expression" dxfId="84" priority="146" stopIfTrue="1">
      <formula>$P$29=""</formula>
    </cfRule>
  </conditionalFormatting>
  <conditionalFormatting sqref="D34 D40 D46 D52 D58">
    <cfRule type="expression" dxfId="83" priority="144" stopIfTrue="1">
      <formula>IF(AND(OR($D$28="Yes",$D$28=""),D34=""),1,0)</formula>
    </cfRule>
  </conditionalFormatting>
  <conditionalFormatting sqref="D32:E32 D38:E38 D44:E44 D50:E50 D56:E56">
    <cfRule type="expression" dxfId="82" priority="35" stopIfTrue="1">
      <formula>IF(AND(OR($D$26="No",$D$26="Unknown"),D32=""),1,0)</formula>
    </cfRule>
    <cfRule type="expression" dxfId="81" priority="36" stopIfTrue="1">
      <formula>IF(AND(OR($D$26="Yes",$D$26=""),D32=""),1,0)</formula>
    </cfRule>
  </conditionalFormatting>
  <conditionalFormatting sqref="G73:J73">
    <cfRule type="expression" dxfId="80" priority="29" stopIfTrue="1">
      <formula>IF(AND($D$73="Yes, using other format (describe)",$G$73=""),TRUE)</formula>
    </cfRule>
  </conditionalFormatting>
  <conditionalFormatting sqref="D33:E33 D39:E39 D45:E45 D51:E51 D57:E57">
    <cfRule type="expression" dxfId="79" priority="142" stopIfTrue="1">
      <formula>$P$33=""</formula>
    </cfRule>
    <cfRule type="expression" dxfId="78" priority="143" stopIfTrue="1">
      <formula>IF(AND(OR($D$27="Yes",$D$27=""),D33=""),1,0)</formula>
    </cfRule>
  </conditionalFormatting>
  <conditionalFormatting sqref="D35:E35 D41:E41 D47:E47 D53:E53 D59:E59">
    <cfRule type="expression" dxfId="77" priority="147" stopIfTrue="1">
      <formula>IF(AND(OR($D$29="Yes",$D$29=""),D35=""),1,0)</formula>
    </cfRule>
  </conditionalFormatting>
  <conditionalFormatting sqref="D27 D33 D39 D45 D51 D57">
    <cfRule type="expression" dxfId="76" priority="16" stopIfTrue="1">
      <formula>IF($D$27="No",TRUE)</formula>
    </cfRule>
  </conditionalFormatting>
  <conditionalFormatting sqref="D28 D34 D40 D46 D52 D58">
    <cfRule type="expression" dxfId="75" priority="15">
      <formula>IF($D$28="No",TRUE)</formula>
    </cfRule>
  </conditionalFormatting>
  <conditionalFormatting sqref="D29 D35 D41 D47 D53 D59">
    <cfRule type="expression" dxfId="74" priority="14">
      <formula>IF($D$29="No",TRUE)</formula>
    </cfRule>
  </conditionalFormatting>
  <conditionalFormatting sqref="G63:J63">
    <cfRule type="expression" dxfId="73" priority="11">
      <formula>IF(AND($D$63="Yes",$G$63=""),TRUE)</formula>
    </cfRule>
  </conditionalFormatting>
  <conditionalFormatting sqref="G75:J75">
    <cfRule type="expression" dxfId="72" priority="10">
      <formula>IF(AND($D$75="Yes, using other format (describe)",$G$75=""),TRUE)</formula>
    </cfRule>
  </conditionalFormatting>
  <conditionalFormatting sqref="D8:J8">
    <cfRule type="expression" dxfId="71" priority="9" stopIfTrue="1">
      <formula>IF($D$8="",TRUE)</formula>
    </cfRule>
  </conditionalFormatting>
  <conditionalFormatting sqref="D15:J15">
    <cfRule type="expression" dxfId="70" priority="7" stopIfTrue="1">
      <formula>IF($D$15="",TRUE)</formula>
    </cfRule>
  </conditionalFormatting>
  <conditionalFormatting sqref="D16:J16">
    <cfRule type="expression" dxfId="69" priority="6" stopIfTrue="1">
      <formula>IF($D$16="",TRUE)</formula>
    </cfRule>
  </conditionalFormatting>
  <conditionalFormatting sqref="D17:J17">
    <cfRule type="expression" dxfId="68" priority="5" stopIfTrue="1">
      <formula>IF($D$17="",TRUE)</formula>
    </cfRule>
  </conditionalFormatting>
  <conditionalFormatting sqref="D18:J18">
    <cfRule type="expression" dxfId="67" priority="4" stopIfTrue="1">
      <formula>IF($D$15="",TRUE)</formula>
    </cfRule>
  </conditionalFormatting>
  <conditionalFormatting sqref="D20:J20">
    <cfRule type="expression" dxfId="66" priority="3" stopIfTrue="1">
      <formula>IF($D$20="",TRUE)</formula>
    </cfRule>
  </conditionalFormatting>
  <conditionalFormatting sqref="D21:J21">
    <cfRule type="expression" dxfId="0" priority="1" stopIfTrue="1">
      <formula>IF($D$17="",TRUE)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D16" r:id="rId1" xr:uid="{789372E0-74F6-466B-8CE1-C2B987D6168E}"/>
    <hyperlink ref="D20" r:id="rId2" xr:uid="{9570430C-1980-44F0-BA6D-BB65E34C350B}"/>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29"/>
      <c r="K2" s="430"/>
      <c r="L2" s="430"/>
      <c r="M2" s="430"/>
      <c r="N2" s="430"/>
      <c r="O2" s="430"/>
      <c r="P2" s="209"/>
      <c r="Q2" s="210"/>
      <c r="R2" s="211"/>
      <c r="S2" s="211"/>
      <c r="T2" s="211"/>
      <c r="U2" s="165"/>
      <c r="V2" s="165"/>
      <c r="W2" s="166"/>
      <c r="X2" s="165"/>
      <c r="Y2" s="165"/>
      <c r="Z2" s="165"/>
      <c r="AH2" s="153" t="s">
        <v>371</v>
      </c>
    </row>
    <row r="3" spans="1:34" s="20" customFormat="1" ht="241.15" customHeight="1">
      <c r="A3" s="280"/>
      <c r="B3" s="431"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31"/>
      <c r="D3" s="431"/>
      <c r="E3" s="431"/>
      <c r="F3" s="212"/>
      <c r="G3" s="432" t="str">
        <f ca="1">OFFSET(L!$C$1,MATCH("General"&amp;"Cpy",L!$A:$A,0)-1,SL,,)</f>
        <v>© 2020 Responsible Minerals Initiative. All rights reserved.</v>
      </c>
      <c r="H3" s="432"/>
      <c r="I3" s="433"/>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276"/>
      <c r="B5" s="191" t="str">
        <f>IF(LEN(A5)=0,"",INDEX('Smelter Look-up'!$A:$A,MATCH($A5,'Smelter Look-up'!$E:$E,0)))</f>
        <v/>
      </c>
      <c r="C5" s="197" t="str">
        <f>IF(LEN(A5)=0,"",INDEX('Smelter Look-up'!$C:$C,MATCH($A5,'Smelter Look-up'!$E:$E,0)))</f>
        <v/>
      </c>
      <c r="D5" s="191"/>
      <c r="E5" s="191" t="str">
        <f ca="1">IF(ISERROR($V5),"",OFFSET('Smelter Look-up'!$D$4,$V5-4,0)&amp;"")</f>
        <v/>
      </c>
      <c r="F5" s="191" t="str">
        <f ca="1">IF(ISERROR($V5),"",OFFSET('Smelter Look-up'!$E$4,$V5-4,0))</f>
        <v/>
      </c>
      <c r="G5" s="191" t="str">
        <f ca="1">IF(C5=$X$4,"Enter smelter details",IF(ISERROR($V5),"",OFFSET('Smelter Look-up'!$F$4,$V5-4,0)))</f>
        <v/>
      </c>
      <c r="H5" s="192" t="str">
        <f ca="1">IF(ISERROR($V5),"",OFFSET('Smelter Look-up'!$G$4,$V5-4,0))</f>
        <v/>
      </c>
      <c r="I5" s="193" t="str">
        <f ca="1">IF(ISERROR($V5),"",OFFSET('Smelter Look-up'!$H$4,$V5-4,0))</f>
        <v/>
      </c>
      <c r="J5" s="193" t="str">
        <f ca="1">IF(ISERROR($V5),"",OFFSET('Smelter Look-up'!$I$4,$V5-4,0))</f>
        <v/>
      </c>
      <c r="K5" s="195"/>
      <c r="L5" s="195"/>
      <c r="M5" s="195"/>
      <c r="N5" s="195"/>
      <c r="O5" s="195"/>
      <c r="P5" s="194"/>
      <c r="Q5" s="196"/>
      <c r="R5" s="191" t="str">
        <f ca="1">IF(ISERROR($V5),"",OFFSET('Smelter Look-up'!$C$4,$V5-4,0)&amp;"")</f>
        <v/>
      </c>
      <c r="S5" s="200" t="str">
        <f t="shared" ref="S5:S64" ca="1" si="0">IF(B5="","",IF(ISERROR(MATCH($E5,CL,0)),"Unknown",INDIRECT("'C'!$A$"&amp;MATCH($E5,CL,0)+1)))</f>
        <v/>
      </c>
      <c r="T5" s="200" t="str">
        <f ca="1">IF(B5="","",IF(ISERROR(MATCH($J5,SorP!$B$1:$B$6230,0)),"",INDIRECT("'SorP'!$A$"&amp;MATCH($J5,SorP!$B$1:$B$6230,0))))</f>
        <v/>
      </c>
      <c r="U5" s="217"/>
      <c r="V5" s="218" t="e">
        <f>IF(C5="",NA(),MATCH($B5&amp;$C5,'Smelter Look-up'!$J:$J,0))</f>
        <v>#N/A</v>
      </c>
      <c r="W5" s="219"/>
      <c r="X5" s="219">
        <f t="shared" ref="X5:X63" ca="1" si="1">IF(AND(C5="Smelter not listed",OR(LEN(D5)=0,LEN(E5)=0)),1,0)</f>
        <v>0</v>
      </c>
      <c r="Y5" s="219"/>
      <c r="Z5" s="219"/>
      <c r="AB5" s="220" t="str">
        <f t="shared" ref="AB5:AB63" si="2">B5&amp;C5</f>
        <v/>
      </c>
    </row>
    <row r="6" spans="1:34" s="220" customFormat="1" ht="20.25">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25">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25">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25">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25">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25">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25">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25">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25">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25">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25">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25">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25">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25">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25">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25">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25">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25">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25">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25">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25">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25">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5" thickTop="1">
      <c r="U2501" s="221"/>
      <c r="V2501" s="221"/>
      <c r="W2501" s="221"/>
      <c r="X2501" s="221"/>
      <c r="Y2501" s="221"/>
      <c r="Z2501" s="221"/>
    </row>
    <row r="2502" spans="1:35" ht="13.5"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5:B2498">
    <cfRule type="expression" dxfId="64" priority="20" stopIfTrue="1">
      <formula>IF(B5="",TRUE)</formula>
    </cfRule>
  </conditionalFormatting>
  <conditionalFormatting sqref="D5:D2498">
    <cfRule type="expression" dxfId="63" priority="14" stopIfTrue="1">
      <formula>IF(AND(LEN($C5) &gt;0, ($C5 &lt;&gt; "Smelter Not Listed")),1,0)</formula>
    </cfRule>
    <cfRule type="expression" dxfId="62" priority="39" stopIfTrue="1">
      <formula>IF(AND(D5="",$C5=$X$4),TRUE)</formula>
    </cfRule>
    <cfRule type="expression" dxfId="61" priority="40" stopIfTrue="1">
      <formula>IF(FIND("!",D5),TRUE)</formula>
    </cfRule>
  </conditionalFormatting>
  <conditionalFormatting sqref="G5:G2498">
    <cfRule type="expression" dxfId="60" priority="41" stopIfTrue="1">
      <formula>IF(FIND("Enter smelter details",G5),TRUE)</formula>
    </cfRule>
  </conditionalFormatting>
  <conditionalFormatting sqref="R5:R2498 E5:E2498">
    <cfRule type="expression" dxfId="59" priority="27" stopIfTrue="1">
      <formula>IF(AND(E5="",$C5=$X$4),TRUE)</formula>
    </cfRule>
    <cfRule type="expression" dxfId="58" priority="28" stopIfTrue="1">
      <formula>IF(FIND("!",E5),TRUE)</formula>
    </cfRule>
  </conditionalFormatting>
  <conditionalFormatting sqref="F5:F2498">
    <cfRule type="expression" dxfId="57" priority="18" stopIfTrue="1">
      <formula>IF(AND(LEN($A5)&gt;0,$A5&lt;&gt;$F5),TRUE,FALSE)</formula>
    </cfRule>
  </conditionalFormatting>
  <conditionalFormatting sqref="C5:C2500">
    <cfRule type="expression" dxfId="56" priority="17" stopIfTrue="1">
      <formula>IF(AND(#REF!&lt;&gt;"",C5=""),TRUE)</formula>
    </cfRule>
  </conditionalFormatting>
  <conditionalFormatting sqref="A53">
    <cfRule type="expression" priority="10">
      <formula>$A$5:$Q1996&lt;&gt;""</formula>
    </cfRule>
  </conditionalFormatting>
  <conditionalFormatting sqref="B2499:B2500">
    <cfRule type="expression" dxfId="55" priority="4" stopIfTrue="1">
      <formula>IF(B2499="",TRUE)</formula>
    </cfRule>
  </conditionalFormatting>
  <conditionalFormatting sqref="D2499:D2500">
    <cfRule type="expression" dxfId="54" priority="1" stopIfTrue="1">
      <formula>IF(AND(LEN($C2499) &gt;0, ($C2499 &lt;&gt; "Smelter Not Listed")),1,0)</formula>
    </cfRule>
    <cfRule type="expression" dxfId="53" priority="7" stopIfTrue="1">
      <formula>IF(AND(D2499="",$C2499=$X$4),TRUE)</formula>
    </cfRule>
    <cfRule type="expression" dxfId="52" priority="8" stopIfTrue="1">
      <formula>IF(FIND("!",D2499),TRUE)</formula>
    </cfRule>
  </conditionalFormatting>
  <conditionalFormatting sqref="G2499:G2500">
    <cfRule type="expression" dxfId="51" priority="9" stopIfTrue="1">
      <formula>IF(FIND("Enter smelter details",G2499),TRUE)</formula>
    </cfRule>
  </conditionalFormatting>
  <conditionalFormatting sqref="R2499:R2500 E2499:E2500">
    <cfRule type="expression" dxfId="50" priority="5" stopIfTrue="1">
      <formula>IF(AND(E2499="",$C2499=$X$4),TRUE)</formula>
    </cfRule>
    <cfRule type="expression" dxfId="49" priority="6" stopIfTrue="1">
      <formula>IF(FIND("!",E2499),TRUE)</formula>
    </cfRule>
  </conditionalFormatting>
  <conditionalFormatting sqref="F2499:F2500">
    <cfRule type="expression" dxfId="48" priority="3" stopIfTrue="1">
      <formula>IF(AND(LEN($A2499)&gt;0,$A2499&lt;&gt;$F2499),TRUE,FALSE)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baseColWidth="10"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34" t="str">
        <f ca="1">OFFSET(L!$C$1,MATCH("Checker"&amp;ADDRESS(ROW(),COLUMN(),4),L!$A:$A,0)-1,SL,,)</f>
        <v>To ensure all required fields have been populated before submitting to your customers review form for any line items highlighted in red</v>
      </c>
      <c r="B1" s="434"/>
      <c r="C1" s="434"/>
      <c r="D1" s="127" t="str">
        <f ca="1">OFFSET(L!$C$1,MATCH("Checker"&amp;ADDRESS(ROW(),COLUMN(),4),L!$A:$A,0)-1,SL,,)</f>
        <v>Required fields remaining to be completed</v>
      </c>
      <c r="E1" s="74" t="s">
        <v>439</v>
      </c>
    </row>
    <row r="2" spans="1:10" ht="15">
      <c r="A2" s="67" t="s">
        <v>484</v>
      </c>
      <c r="B2" s="68" t="str">
        <f>IF(F57=1,"Click here to return to Smelter List","")</f>
        <v/>
      </c>
      <c r="C2" s="131" t="str">
        <f>IF(F56=1,"Click here to return to Product List","")</f>
        <v/>
      </c>
      <c r="D2" s="158"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E-tec Interconnect AG</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744</v>
      </c>
      <c r="F6" s="95">
        <f>IF(OR(B5=Declaration!P9,B5=Declaration!Q9,B5=0),0,1)</f>
        <v>0</v>
      </c>
      <c r="G6" s="71">
        <f t="shared" si="1"/>
        <v>1</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Pablo Rodriguez</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request@e-tec.com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f>Declaration!D17</f>
        <v>41326541550</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Pablo Rodriguez</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request@e-tec.com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f>Declaration!D21</f>
        <v>41326541550</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44298</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No</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 xml:space="preserve">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t="str">
        <f>Declaration!D32</f>
        <v>No</v>
      </c>
      <c r="C20" s="161" t="str">
        <f t="shared" ca="1" si="3"/>
        <v>Complete</v>
      </c>
      <c r="D20" s="96" t="str">
        <f>IF(H20=1,"Click here to answer question 2 for Cobalt","")</f>
        <v/>
      </c>
      <c r="E20" s="74" t="s">
        <v>440</v>
      </c>
      <c r="F20" s="95">
        <f>IF(OR(B$15="No",B$15="Unknown"),0,1)</f>
        <v>0</v>
      </c>
      <c r="G20" s="71">
        <f t="shared" ref="G20:G55" si="5">IF(B20=0,1,0)</f>
        <v>0</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 xml:space="preserve">3) Does 100 percent of the cobalt originate from recycled or scrap sources? </v>
      </c>
      <c r="B24" s="93"/>
      <c r="C24" s="93"/>
      <c r="D24" s="97"/>
      <c r="E24" s="74" t="s">
        <v>744</v>
      </c>
      <c r="F24" s="94"/>
      <c r="G24" s="19"/>
      <c r="H24" s="19"/>
      <c r="J24" s="157"/>
    </row>
    <row r="25" spans="1:10" ht="39">
      <c r="A25" s="91" t="str">
        <f ca="1">Declaration!B38</f>
        <v>Cobalt</v>
      </c>
      <c r="B25" s="90" t="str">
        <f>Declaration!D38</f>
        <v>No</v>
      </c>
      <c r="C25" s="161" t="str">
        <f ca="1">IF(H25=1,J25,I25)</f>
        <v>Complete</v>
      </c>
      <c r="D25" s="96" t="str">
        <f>IF(H25=1,"Click here to answer question 3 for Cobalt","")</f>
        <v/>
      </c>
      <c r="E25" s="74" t="s">
        <v>744</v>
      </c>
      <c r="F25" s="95">
        <f>F20</f>
        <v>0</v>
      </c>
      <c r="G25" s="71">
        <f>IF(B25=0,1,0)</f>
        <v>0</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f>Declaration!D44</f>
        <v>1</v>
      </c>
      <c r="C30" s="161" t="str">
        <f t="shared" ca="1" si="3"/>
        <v>Complete</v>
      </c>
      <c r="D30" s="98" t="str">
        <f>IF(H30=1,"Click here to answer question 4 for Cobalt","")</f>
        <v/>
      </c>
      <c r="E30" s="74" t="s">
        <v>439</v>
      </c>
      <c r="F30" s="95">
        <f>F20</f>
        <v>0</v>
      </c>
      <c r="G30" s="71">
        <f t="shared" si="5"/>
        <v>0</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 xml:space="preserve">5) Have you identified all of the smelters supplying the cobalt to your supply chain? </v>
      </c>
      <c r="B34" s="93"/>
      <c r="C34" s="93"/>
      <c r="D34" s="97"/>
      <c r="E34" s="74" t="s">
        <v>441</v>
      </c>
      <c r="F34" s="94"/>
      <c r="G34" s="19"/>
      <c r="H34" s="19"/>
    </row>
    <row r="35" spans="1:10" ht="51.75">
      <c r="A35" s="91" t="str">
        <f ca="1">Declaration!B50</f>
        <v>Cobalt</v>
      </c>
      <c r="B35" s="90" t="str">
        <f>Declaration!D50</f>
        <v>Yes</v>
      </c>
      <c r="C35" s="161" t="str">
        <f t="shared" ca="1" si="3"/>
        <v>Complete</v>
      </c>
      <c r="D35" s="98" t="str">
        <f>IF(H35=1,"Click here to answer question 5 for Cobalt","")</f>
        <v/>
      </c>
      <c r="E35" s="74" t="s">
        <v>743</v>
      </c>
      <c r="F35" s="95">
        <f>F20</f>
        <v>0</v>
      </c>
      <c r="G35" s="71">
        <f t="shared" si="5"/>
        <v>0</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 xml:space="preserve">6) Has all applicable smelter information received by your company been reported in this declaration? </v>
      </c>
      <c r="B39" s="93"/>
      <c r="C39" s="93"/>
      <c r="D39" s="97"/>
      <c r="E39" s="74" t="s">
        <v>442</v>
      </c>
      <c r="F39" s="94"/>
      <c r="G39" s="19"/>
      <c r="H39" s="19"/>
    </row>
    <row r="40" spans="1:10" ht="39">
      <c r="A40" s="91" t="str">
        <f ca="1">Declaration!B56</f>
        <v>Cobalt</v>
      </c>
      <c r="B40" s="90" t="str">
        <f>Declaration!D56</f>
        <v>Yes</v>
      </c>
      <c r="C40" s="161" t="str">
        <f t="shared" ca="1" si="3"/>
        <v>Complete</v>
      </c>
      <c r="D40" s="98" t="str">
        <f>IF(H40=1,"Click here to answer question 6 for Cobalt","")</f>
        <v/>
      </c>
      <c r="E40" s="74" t="s">
        <v>440</v>
      </c>
      <c r="F40" s="95">
        <f>F20</f>
        <v>0</v>
      </c>
      <c r="G40" s="71">
        <f t="shared" si="5"/>
        <v>0</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No</v>
      </c>
      <c r="C45" s="161" t="str">
        <f t="shared" ca="1" si="3"/>
        <v>Complete</v>
      </c>
      <c r="D45" s="267" t="str">
        <f>IF(H45=1,"Click here to answer question (A)","")</f>
        <v/>
      </c>
      <c r="E45" s="74" t="s">
        <v>744</v>
      </c>
      <c r="F45" s="95">
        <f>IF(SUM(F$20:F$23)=0,0,1)</f>
        <v>0</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 xml:space="preserve">B. Does your policy cover, at a minimum, all risks in the OECD Due Diligence Guidance Annex II Model Policy, as well as the worst forms of child labor? </v>
      </c>
      <c r="B47" s="90" t="str">
        <f>Declaration!D65</f>
        <v>Yes</v>
      </c>
      <c r="C47" s="161" t="str">
        <f ca="1">IF(H47=1,J47,I47)</f>
        <v>Complete</v>
      </c>
      <c r="D47" s="268" t="str">
        <f>IF(H47=1,"Click here to answer question (B)","")</f>
        <v/>
      </c>
      <c r="E47" s="74" t="s">
        <v>744</v>
      </c>
      <c r="F47" s="95">
        <f t="shared" ref="F47:F55" si="7">F$45</f>
        <v>0</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t="str">
        <f>Declaration!D67</f>
        <v>Yes</v>
      </c>
      <c r="C48" s="161" t="str">
        <f ca="1">IF(H48=1,J48,I48)</f>
        <v>Complete</v>
      </c>
      <c r="D48" s="268" t="str">
        <f>IF(H48=1,"Click here to answer question (C)","")</f>
        <v/>
      </c>
      <c r="E48" s="74" t="s">
        <v>744</v>
      </c>
      <c r="F48" s="95">
        <f t="shared" si="7"/>
        <v>0</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 xml:space="preserve">D. Do you require suppliers to exercise due diligence over the cobalt supply chain in accordance with the OECD Due Diligence Guidance? </v>
      </c>
      <c r="B49" s="90" t="str">
        <f>Declaration!D69</f>
        <v>Yes</v>
      </c>
      <c r="C49" s="346" t="str">
        <f t="shared" ca="1" si="3"/>
        <v>Complete</v>
      </c>
      <c r="D49" s="268" t="str">
        <f>IF(H49=1,"Click here to answer question (D)","")</f>
        <v/>
      </c>
      <c r="E49" s="74" t="s">
        <v>744</v>
      </c>
      <c r="F49" s="95">
        <f t="shared" si="7"/>
        <v>0</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 xml:space="preserve">E. Do you require your direct suppliers to source cobalt from smelters whose due diligence practices have been validated by an independent third party audit program? </v>
      </c>
      <c r="B50" s="90" t="str">
        <f>Declaration!D71</f>
        <v>Yes</v>
      </c>
      <c r="C50" s="161" t="str">
        <f ca="1">IF(H50=1,J50,I50)</f>
        <v>Complete</v>
      </c>
      <c r="D50" s="268" t="str">
        <f>IF(H50=1,"Click here to answer question (E)","")</f>
        <v/>
      </c>
      <c r="E50" s="74" t="s">
        <v>744</v>
      </c>
      <c r="F50" s="95">
        <f t="shared" si="7"/>
        <v>0</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 xml:space="preserve">F. Do you require suppliers' due diligence practices to cover, at a minimum, all risks in the OECD Due Diligence Guidance Annex II Model Policy, as well as the worst forms of child labor? </v>
      </c>
      <c r="B51" s="90" t="str">
        <f>Declaration!D73</f>
        <v>Yes</v>
      </c>
      <c r="C51" s="346" t="str">
        <f t="shared" ca="1" si="3"/>
        <v>Complete</v>
      </c>
      <c r="D51" s="268" t="str">
        <f>IF(H51=1,"Click here to answer question (F)","")</f>
        <v/>
      </c>
      <c r="E51" s="74" t="s">
        <v>744</v>
      </c>
      <c r="F51" s="95">
        <f t="shared" si="7"/>
        <v>0</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 xml:space="preserve">G. Does your company conduct cobalt supply chain survey(s) of your relevant supplier(s)? </v>
      </c>
      <c r="B53" s="90" t="str">
        <f>IF(Declaration!D75="No",Declaration!D75,IF(Declaration!D75="Yes, CRT",Declaration!D75,IF(Declaration!D75="Yes, Using Other Format (Describe)",Declaration!G75,0)))</f>
        <v>Yes, CRT</v>
      </c>
      <c r="C53" s="161" t="str">
        <f t="shared" ca="1" si="3"/>
        <v>Complete</v>
      </c>
      <c r="D53" s="268" t="str">
        <f>IF(H53=1,"Click here to answer question (G)","")</f>
        <v/>
      </c>
      <c r="E53" s="74" t="s">
        <v>744</v>
      </c>
      <c r="F53" s="95">
        <f t="shared" si="7"/>
        <v>0</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 xml:space="preserve">H. Do you review due diligence information received from your suppliers against your company’s expectations? </v>
      </c>
      <c r="B54" s="90" t="str">
        <f>Declaration!D77</f>
        <v>Yes</v>
      </c>
      <c r="C54" s="346" t="str">
        <f t="shared" ca="1" si="3"/>
        <v>Complete</v>
      </c>
      <c r="D54" s="268" t="str">
        <f>IF(H54=1,"Click here to answer question (H)","")</f>
        <v/>
      </c>
      <c r="E54" s="74" t="s">
        <v>744</v>
      </c>
      <c r="F54" s="95">
        <f t="shared" si="7"/>
        <v>0</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 xml:space="preserve">I. Does your review process include corrective action management? </v>
      </c>
      <c r="B55" s="90" t="str">
        <f>Declaration!D79</f>
        <v>Yes</v>
      </c>
      <c r="C55" s="346" t="str">
        <f ca="1">IF(H55=1,J55,I55)</f>
        <v>Complete</v>
      </c>
      <c r="D55" s="268" t="str">
        <f>IF(H55=1,"Click here to answer question (I)","")</f>
        <v/>
      </c>
      <c r="E55" s="74" t="s">
        <v>744</v>
      </c>
      <c r="F55" s="95">
        <f t="shared" si="7"/>
        <v>0</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IF(K57=1,L57,IF(B15="No","Not Required",IF(G57=0,I57,J57)))</f>
        <v>Not Required</v>
      </c>
      <c r="D57" s="339" t="str">
        <f>IF(H57=0,"","Click here to provide smelter information")</f>
        <v/>
      </c>
      <c r="E57" s="74" t="s">
        <v>744</v>
      </c>
      <c r="F57" s="95">
        <f>F$45</f>
        <v>0</v>
      </c>
      <c r="G57" s="71">
        <f>IF(AND(COUNTIF(SmelterIdetifiedForMetal,"Cobalt")&gt;0,COUNTIF('Smelter List'!AB$5:AB$2500,"Cobalt?*")&gt;0),0,1)</f>
        <v>1</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0</v>
      </c>
      <c r="G58" s="71">
        <f>IF(COUNTIF('Smelter List'!C5:C9,"")&lt;10,0,1)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0</v>
      </c>
      <c r="G59" s="71">
        <f>IF(COUNTIF('Smelter List'!C5:C10,"")&lt;10,0,1)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0</v>
      </c>
      <c r="G60" s="71">
        <f>IF(COUNTIF('Smelter List'!C5:C11,"")&lt;10,0,1)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B57">
    <cfRule type="expression" dxfId="47" priority="386" stopIfTrue="1">
      <formula>IF(F57=0,TRUE)</formula>
    </cfRule>
  </conditionalFormatting>
  <conditionalFormatting sqref="A5:A13">
    <cfRule type="expression" dxfId="46" priority="94" stopIfTrue="1">
      <formula>$F5=0</formula>
    </cfRule>
    <cfRule type="expression" dxfId="45" priority="95" stopIfTrue="1">
      <formula>AND($F5=1,$G5=0)</formula>
    </cfRule>
    <cfRule type="expression" dxfId="44" priority="96" stopIfTrue="1">
      <formula>AND($F5&lt;&gt;0,$G5&lt;&gt;0)</formula>
    </cfRule>
  </conditionalFormatting>
  <conditionalFormatting sqref="B56">
    <cfRule type="expression" dxfId="43" priority="92" stopIfTrue="1">
      <formula>$F56=0</formula>
    </cfRule>
  </conditionalFormatting>
  <conditionalFormatting sqref="D46">
    <cfRule type="expression" dxfId="42" priority="403" stopIfTrue="1">
      <formula>$H$46=0</formula>
    </cfRule>
  </conditionalFormatting>
  <conditionalFormatting sqref="B58">
    <cfRule type="expression" dxfId="41" priority="84" stopIfTrue="1">
      <formula>IF(F58=0,TRUE)</formula>
    </cfRule>
  </conditionalFormatting>
  <conditionalFormatting sqref="B59">
    <cfRule type="expression" dxfId="40" priority="80" stopIfTrue="1">
      <formula>IF(F59=0,TRUE)</formula>
    </cfRule>
  </conditionalFormatting>
  <conditionalFormatting sqref="B60:B61">
    <cfRule type="expression" dxfId="39" priority="76" stopIfTrue="1">
      <formula>IF(F60=0,TRUE)</formula>
    </cfRule>
  </conditionalFormatting>
  <conditionalFormatting sqref="A57:A61">
    <cfRule type="expression" dxfId="38" priority="59" stopIfTrue="1">
      <formula>C57="Not Required"</formula>
    </cfRule>
    <cfRule type="expression" dxfId="37"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6" priority="392" stopIfTrue="1">
      <formula>$F4=0</formula>
    </cfRule>
    <cfRule type="expression" dxfId="35" priority="393" stopIfTrue="1">
      <formula>$H4=0</formula>
    </cfRule>
    <cfRule type="expression" dxfId="34" priority="394" stopIfTrue="1">
      <formula>$H4=1</formula>
    </cfRule>
  </conditionalFormatting>
  <conditionalFormatting sqref="C61 A61">
    <cfRule type="expression" dxfId="33" priority="56" stopIfTrue="1">
      <formula>IF(AND($F$61=1,$G$61=1),TRUE,FALSE)</formula>
    </cfRule>
  </conditionalFormatting>
  <conditionalFormatting sqref="C20:C23">
    <cfRule type="expression" dxfId="32" priority="40" stopIfTrue="1">
      <formula>B15="No"</formula>
    </cfRule>
    <cfRule type="expression" dxfId="31" priority="41" stopIfTrue="1">
      <formula>OR(C20="Complete",C20="填写", C20="記入済",C20="완료",C20="Complétez",C20="Concluído",C20="Vollständig",C20="Completare",C20="Doldurun")</formula>
    </cfRule>
  </conditionalFormatting>
  <conditionalFormatting sqref="C40:C43">
    <cfRule type="expression" dxfId="30" priority="48" stopIfTrue="1">
      <formula>B15="No"</formula>
    </cfRule>
    <cfRule type="expression" dxfId="29" priority="49" stopIfTrue="1">
      <formula>OR(C40="Complete",C40="填写", C40="記入済",C40="완료",C40="Complétez",C40="Concluído",C40="Vollständig",C40="Completare",C40="Doldurun")</formula>
    </cfRule>
  </conditionalFormatting>
  <conditionalFormatting sqref="C35:C38">
    <cfRule type="expression" dxfId="28" priority="46" stopIfTrue="1">
      <formula>B15="No"</formula>
    </cfRule>
    <cfRule type="expression" dxfId="27" priority="47" stopIfTrue="1">
      <formula>OR(C35="Complete",C35="填写", C35="記入済",C35="완료",C35="Complétez",C35="Concluído",C35="Vollständig",C35="Completare",C35="Doldurun")</formula>
    </cfRule>
  </conditionalFormatting>
  <conditionalFormatting sqref="C30:C33">
    <cfRule type="expression" dxfId="26" priority="44" stopIfTrue="1">
      <formula>B15="No"</formula>
    </cfRule>
    <cfRule type="expression" dxfId="25" priority="45" stopIfTrue="1">
      <formula>OR(C30="Complete",C30="填写", C30="記入済",C30="완료",C30="Complétez",C30="Concluído",C30="Vollständig",C30="Completare",C30="Doldurun")</formula>
    </cfRule>
  </conditionalFormatting>
  <conditionalFormatting sqref="C25:C28">
    <cfRule type="expression" dxfId="24" priority="42" stopIfTrue="1">
      <formula>B15="No"</formula>
    </cfRule>
    <cfRule type="expression" dxfId="23" priority="43" stopIfTrue="1">
      <formula>OR(C25="Complete",C25="填写", C25="記入済",C25="완료",C25="Complétez",C25="Concluído",C25="Vollständig",C25="Completare",C25="Doldurun")</formula>
    </cfRule>
  </conditionalFormatting>
  <conditionalFormatting sqref="A58">
    <cfRule type="expression" dxfId="22" priority="38">
      <formula>IF(A58,"")=TRUE</formula>
    </cfRule>
  </conditionalFormatting>
  <conditionalFormatting sqref="C57">
    <cfRule type="expression" dxfId="21" priority="31" stopIfTrue="1">
      <formula>C57="Not Required"</formula>
    </cfRule>
    <cfRule type="expression" dxfId="20" priority="32" stopIfTrue="1">
      <formula>OR(C57="Complete",C57="填写", C57="記入済",C57="완료",C57="Complétez",C57="Concluído",C57="Vollständig",C57="Completare",C57="Doldurun")</formula>
    </cfRule>
  </conditionalFormatting>
  <conditionalFormatting sqref="C49">
    <cfRule type="expression" dxfId="19" priority="21" stopIfTrue="1">
      <formula>B15="No"</formula>
    </cfRule>
    <cfRule type="expression" dxfId="18" priority="22" stopIfTrue="1">
      <formula>OR(C49="Complete",C49="填写", C49="記入済",C49="완료",C49="Complétez",C49="Concluído",C49="Vollständig",C49="Completare",C49="Doldurun")</formula>
    </cfRule>
  </conditionalFormatting>
  <conditionalFormatting sqref="C51">
    <cfRule type="expression" dxfId="17" priority="19" stopIfTrue="1">
      <formula>B15="No"</formula>
    </cfRule>
    <cfRule type="expression" dxfId="16" priority="20" stopIfTrue="1">
      <formula>OR(C51="Complete",C51="填写", C51="記入済",C51="완료",C51="Complétez",C51="Concluído",C51="Vollständig",C51="Completare",C51="Doldurun")</formula>
    </cfRule>
  </conditionalFormatting>
  <conditionalFormatting sqref="C53">
    <cfRule type="expression" dxfId="15"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4" priority="52" stopIfTrue="1">
      <formula>OR(C48="Complete",C48="填写", C48="記入済",C48="완료",C48="Complétez",C48="Concluído",C48="Vollständig",C48="Completare",C48="Doldurun")</formula>
    </cfRule>
    <cfRule type="expression" dxfId="13" priority="16" stopIfTrue="1">
      <formula>B15="No"</formula>
    </cfRule>
  </conditionalFormatting>
  <conditionalFormatting sqref="C45">
    <cfRule type="expression" dxfId="12" priority="2" stopIfTrue="1">
      <formula>B15="No"</formula>
    </cfRule>
    <cfRule type="expression" dxfId="11" priority="15" stopIfTrue="1">
      <formula>OR(C45="Complete",C45="填写", C45="記入済",C45="완료",C45="Complétez",C45="Concluído",C45="Vollständig",C45="Completare",C45="Doldurun")</formula>
    </cfRule>
  </conditionalFormatting>
  <conditionalFormatting sqref="C47">
    <cfRule type="expression" dxfId="10" priority="13" stopIfTrue="1">
      <formula>B15="No"</formula>
    </cfRule>
    <cfRule type="expression" dxfId="9" priority="66" stopIfTrue="1">
      <formula>OR(C47="Complete",C47="填写", C47="記入済",C47="완료",C47="Complétez",C47="Concluído",C47="Vollständig",C47="Completare",C47="Doldurun")</formula>
    </cfRule>
  </conditionalFormatting>
  <conditionalFormatting sqref="C50">
    <cfRule type="expression" dxfId="8" priority="10" stopIfTrue="1">
      <formula>B15="No"</formula>
    </cfRule>
    <cfRule type="expression" dxfId="7" priority="11" stopIfTrue="1">
      <formula>OR(C50="Complete",C50="填写", C50="記入済",C50="완료",C50="Complétez",C50="Concluído",C50="Vollständig",C50="Completare",C50="Doldurun")</formula>
    </cfRule>
  </conditionalFormatting>
  <conditionalFormatting sqref="C54">
    <cfRule type="expression" dxfId="6" priority="7" stopIfTrue="1">
      <formula>B15="No"</formula>
    </cfRule>
    <cfRule type="expression" dxfId="5" priority="8" stopIfTrue="1">
      <formula>OR(C54="Complete",C54="填写", C54="記入済",C54="완료",C54="Complétez",C54="Concluído",C54="Vollständig",C54="Completare",C54="Doldurun")</formula>
    </cfRule>
  </conditionalFormatting>
  <conditionalFormatting sqref="C55">
    <cfRule type="expression" dxfId="4" priority="5" stopIfTrue="1">
      <formula>B15="No"</formula>
    </cfRule>
    <cfRule type="expression" dxfId="3"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 ref="D56" location="'Product List'!A1" display="'Product List'!A1" xr:uid="{00000000-0004-0000-0500-00000A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baseColWidth="10"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36" t="str">
        <f ca="1">OFFSET(L!$C$1,MATCH("Product List"&amp;ADDRESS(ROW(),COLUMN(),4),L!$A:$A,0)-1,SL,,)</f>
        <v>Completion required only if reporting level "Product (or List of Products)" selected on the 'Declaration' worksheet.</v>
      </c>
      <c r="B1" s="437"/>
      <c r="C1" s="437"/>
      <c r="D1" s="437"/>
      <c r="E1" s="126"/>
    </row>
    <row r="2" spans="1:35">
      <c r="A2" s="23"/>
      <c r="B2" s="128"/>
      <c r="C2" s="128"/>
      <c r="D2"/>
      <c r="E2" s="24"/>
    </row>
    <row r="3" spans="1:35">
      <c r="A3" s="23"/>
      <c r="B3" s="128"/>
      <c r="C3" s="128"/>
      <c r="D3" s="128"/>
      <c r="E3" s="24"/>
    </row>
    <row r="4" spans="1:35" ht="15.75" customHeight="1">
      <c r="A4" s="23"/>
      <c r="B4" s="435" t="s">
        <v>484</v>
      </c>
      <c r="C4" s="435"/>
      <c r="D4" s="435"/>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8" t="str">
        <f ca="1">OFFSET(L!$C$1,MATCH("General"&amp;"Cpy",L!$A:$A,0)-1,SL,,)</f>
        <v>© 2020 Responsible Minerals Initiative. All rights reserved.</v>
      </c>
      <c r="C1001" s="438"/>
      <c r="D1001" s="438"/>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 activePane="bottomLeft" state="frozen"/>
      <selection activeCell="B24" sqref="B24:J24"/>
      <selection pane="bottomLeft" sqref="A1:G1"/>
    </sheetView>
  </sheetViews>
  <sheetFormatPr baseColWidth="10"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3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9"/>
      <c r="C1" s="439"/>
      <c r="D1" s="439"/>
      <c r="E1" s="439"/>
      <c r="F1" s="439"/>
      <c r="G1" s="439"/>
    </row>
    <row r="2" spans="1:13">
      <c r="A2" s="440"/>
      <c r="B2" s="440"/>
      <c r="C2" s="440"/>
      <c r="D2" s="440"/>
      <c r="E2" s="440"/>
      <c r="F2" s="440"/>
      <c r="G2" s="440"/>
      <c r="H2" s="440"/>
      <c r="I2" s="440"/>
    </row>
    <row r="3" spans="1:13">
      <c r="A3" s="440"/>
      <c r="B3" s="440"/>
      <c r="C3" s="440"/>
      <c r="D3" s="440"/>
      <c r="E3" s="440"/>
      <c r="F3" s="440"/>
      <c r="G3" s="440"/>
      <c r="H3" s="440"/>
      <c r="I3" s="440"/>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1"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baseColWidth="10"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114">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28.25">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2.7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9.7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2.7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57">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42.2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199.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84.7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20">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7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56.7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70.7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99.2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128.2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57">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28.25">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28">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213.75">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85.2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28">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399">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185.2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45">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14">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57">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ht="28.5">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28.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15.7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ht="28.5">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85.5">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99.75">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99.75">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99.75">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85.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71.25">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ht="28.5">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99.75">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8.5">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42.75">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99.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8.5">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2.7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99.75">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xr:uid="{00000000-0009-0000-0000-000008000000}"/>
  <customSheetViews>
    <customSheetView guid="{C59130F4-2E03-5E48-94CE-6E4A0484DB9E}" showAutoFilter="1">
      <selection activeCell="E4" sqref="E4"/>
      <pageMargins left="0.75" right="0.75" top="1" bottom="1" header="0.3" footer="0.3"/>
      <pageSetup paperSize="9" orientation="portrait"/>
      <headerFooter alignWithMargins="0"/>
      <autoFilter ref="B1:N1" xr:uid="{00000000-0000-0000-0000-000000000000}"/>
    </customSheetView>
    <customSheetView guid="{4BDF1A28-30D5-449D-B20E-D6C97EF9FAE1}" showAutoFilter="1">
      <selection activeCell="C174" sqref="C174"/>
      <pageMargins left="0.75" right="0.75" top="1" bottom="1" header="0.3" footer="0.3"/>
      <pageSetup paperSize="9" orientation="portrait"/>
      <autoFilter ref="B1:N1" xr:uid="{00000000-0000-0000-0000-000000000000}"/>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a54701f6-876b-4337-a24e-543e1bd311e6"/>
    <ds:schemaRef ds:uri="http://purl.org/dc/elements/1.1/"/>
    <ds:schemaRef ds:uri="98893d5f-232f-4f98-b444-edffba233996"/>
    <ds:schemaRef ds:uri="http://schemas.openxmlformats.org/package/2006/metadata/core-properties"/>
    <ds:schemaRef ds:uri="http://purl.org/dc/terms/"/>
    <ds:schemaRef ds:uri="http://schemas.microsoft.com/office/2006/documentManagement/types"/>
    <ds:schemaRef ds:uri="http://schemas.microsoft.com/office/2006/metadata/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MetalSmelter</vt:lpstr>
      <vt:lpstr>SL</vt:lpstr>
      <vt:lpstr>SmelterIdetifiedForMetal</vt:lpstr>
      <vt:lpstr>SorP</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Pablo Rodriguez</cp:lastModifiedBy>
  <cp:lastPrinted>2015-04-21T20:47:43Z</cp:lastPrinted>
  <dcterms:created xsi:type="dcterms:W3CDTF">2010-06-21T21:00:23Z</dcterms:created>
  <dcterms:modified xsi:type="dcterms:W3CDTF">2021-06-04T08:38:30Z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